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AC6A57C9-4950-48D6-A652-7306008BE6B2}" xr6:coauthVersionLast="47" xr6:coauthVersionMax="47" xr10:uidLastSave="{00000000-0000-0000-0000-000000000000}"/>
  <bookViews>
    <workbookView xWindow="-120" yWindow="-120" windowWidth="29040" windowHeight="15840" xr2:uid="{00000000-000D-0000-FFFF-FFFF00000000}"/>
  </bookViews>
  <sheets>
    <sheet name="Task Management Spreadsheet" sheetId="9" r:id="rId1"/>
    <sheet name="Task Spreadsheet Instructions" sheetId="10" r:id="rId2"/>
  </sheets>
  <definedNames>
    <definedName name="prevWBS" localSheetId="0">'Task Management Spreadsheet'!$C1048576</definedName>
    <definedName name="_xlnm.Print_Area" localSheetId="0">'Task Management Spreadsheet'!$C$3:$AW$27</definedName>
    <definedName name="_xlnm.Print_Titles" localSheetId="0">'Task Management Spreadsheet'!$6:$8</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9" l="1"/>
  <c r="H13" i="9" l="1"/>
  <c r="H14" i="9"/>
  <c r="H16" i="9"/>
  <c r="H17" i="9"/>
  <c r="H18" i="9"/>
  <c r="H19" i="9"/>
  <c r="H21" i="9"/>
  <c r="H22" i="9"/>
  <c r="H23" i="9"/>
  <c r="H25" i="9"/>
  <c r="H26" i="9"/>
  <c r="H27" i="9"/>
  <c r="F23" i="9"/>
  <c r="F12" i="9" l="1"/>
  <c r="F13" i="9"/>
  <c r="F21" i="9"/>
  <c r="F22" i="9"/>
  <c r="F19" i="9"/>
  <c r="F18" i="9" l="1"/>
  <c r="G18" i="9"/>
  <c r="G19" i="9"/>
  <c r="F14" i="9"/>
  <c r="G14" i="9"/>
  <c r="F17" i="9"/>
  <c r="G17" i="9"/>
  <c r="G13" i="9"/>
  <c r="I12" i="9"/>
  <c r="J12" i="9" s="1"/>
  <c r="I13" i="9" s="1"/>
  <c r="G27" i="9" l="1"/>
  <c r="G26" i="9"/>
  <c r="G25" i="9"/>
  <c r="G23" i="9"/>
  <c r="G22" i="9"/>
  <c r="G21" i="9"/>
  <c r="G16" i="9"/>
  <c r="G12" i="9"/>
  <c r="F26" i="9" l="1"/>
  <c r="F25" i="9"/>
  <c r="F16" i="9"/>
  <c r="E24" i="9"/>
  <c r="D24" i="9"/>
  <c r="D20" i="9"/>
  <c r="E20" i="9"/>
  <c r="E11" i="9"/>
  <c r="D15" i="9"/>
  <c r="D11" i="9"/>
  <c r="F24" i="9" l="1"/>
  <c r="F15" i="9"/>
  <c r="F11" i="9"/>
  <c r="F20" i="9"/>
  <c r="J28" i="9"/>
  <c r="E15" i="9"/>
  <c r="E10" i="9" s="1"/>
  <c r="F10" i="9" l="1"/>
  <c r="G20" i="9"/>
  <c r="G11" i="9"/>
  <c r="G24" i="9"/>
  <c r="D10" i="9"/>
  <c r="G15" i="9"/>
  <c r="J13" i="9" l="1"/>
  <c r="O5" i="9"/>
  <c r="S8" i="9" s="1"/>
  <c r="R8" i="9" s="1"/>
  <c r="Q8" i="9" s="1"/>
  <c r="P8" i="9" s="1"/>
  <c r="O8" i="9" s="1"/>
  <c r="O9" i="9" s="1"/>
  <c r="I14" i="9" l="1"/>
  <c r="J14" i="9" s="1"/>
  <c r="R9" i="9"/>
  <c r="S9" i="9"/>
  <c r="Q9" i="9"/>
  <c r="P9" i="9"/>
  <c r="T5" i="9"/>
  <c r="Y5" i="9" s="1"/>
  <c r="AD5" i="9" s="1"/>
  <c r="AI5" i="9" s="1"/>
  <c r="AN5" i="9" s="1"/>
  <c r="AS5" i="9" s="1"/>
  <c r="T8" i="9"/>
  <c r="I16" i="9" l="1"/>
  <c r="J16" i="9" s="1"/>
  <c r="I17" i="9" s="1"/>
  <c r="U8" i="9"/>
  <c r="T9" i="9"/>
  <c r="J17" i="9" l="1"/>
  <c r="I18" i="9" s="1"/>
  <c r="V8" i="9"/>
  <c r="U9" i="9"/>
  <c r="J18" i="9" l="1"/>
  <c r="I19" i="9" s="1"/>
  <c r="J19" i="9" s="1"/>
  <c r="I21" i="9" s="1"/>
  <c r="W8" i="9"/>
  <c r="V9" i="9"/>
  <c r="J21" i="9" l="1"/>
  <c r="I22" i="9" s="1"/>
  <c r="X8" i="9"/>
  <c r="Y8" i="9" s="1"/>
  <c r="Z8" i="9" s="1"/>
  <c r="AA8" i="9" s="1"/>
  <c r="AB8" i="9" s="1"/>
  <c r="AC8" i="9" s="1"/>
  <c r="AD8" i="9" s="1"/>
  <c r="AE8" i="9" s="1"/>
  <c r="AF8" i="9" s="1"/>
  <c r="AG8" i="9" s="1"/>
  <c r="AH8" i="9" s="1"/>
  <c r="AI8" i="9" s="1"/>
  <c r="W9" i="9"/>
  <c r="J22" i="9" l="1"/>
  <c r="AJ8" i="9"/>
  <c r="AI9" i="9"/>
  <c r="X9" i="9"/>
  <c r="I23" i="9" l="1"/>
  <c r="J23" i="9" s="1"/>
  <c r="AK8" i="9"/>
  <c r="AJ9" i="9"/>
  <c r="Y9" i="9"/>
  <c r="I25" i="9" l="1"/>
  <c r="J25" i="9" s="1"/>
  <c r="I26" i="9" s="1"/>
  <c r="J26" i="9" s="1"/>
  <c r="I27" i="9" s="1"/>
  <c r="J27" i="9" s="1"/>
  <c r="AL8" i="9"/>
  <c r="AK9" i="9"/>
  <c r="Z9" i="9"/>
  <c r="AM8" i="9" l="1"/>
  <c r="AL9" i="9"/>
  <c r="AA9" i="9"/>
  <c r="AN8" i="9" l="1"/>
  <c r="AM9" i="9"/>
  <c r="AB9" i="9"/>
  <c r="AO8" i="9" l="1"/>
  <c r="AN9" i="9"/>
  <c r="AC9" i="9"/>
  <c r="AP8" i="9" l="1"/>
  <c r="AO9" i="9"/>
  <c r="AQ8" i="9" l="1"/>
  <c r="AP9" i="9"/>
  <c r="AR8" i="9" l="1"/>
  <c r="AQ9" i="9"/>
  <c r="AD9" i="9"/>
  <c r="AS8" i="9" l="1"/>
  <c r="AR9" i="9"/>
  <c r="AE9" i="9"/>
  <c r="AT8" i="9" l="1"/>
  <c r="AS9" i="9"/>
  <c r="AF9" i="9"/>
  <c r="AU8" i="9" l="1"/>
  <c r="AT9" i="9"/>
  <c r="AG9" i="9"/>
  <c r="AV8" i="9" l="1"/>
  <c r="AU9" i="9"/>
  <c r="AH9" i="9"/>
  <c r="AW8" i="9" l="1"/>
  <c r="AV9" i="9"/>
  <c r="AW9" i="9" l="1"/>
</calcChain>
</file>

<file path=xl/sharedStrings.xml><?xml version="1.0" encoding="utf-8"?>
<sst xmlns="http://schemas.openxmlformats.org/spreadsheetml/2006/main" count="33" uniqueCount="30">
  <si>
    <t>PROJECT START DATE</t>
  </si>
  <si>
    <t>% 
Complete</t>
  </si>
  <si>
    <t>Task</t>
  </si>
  <si>
    <t>Estimated
Hours</t>
  </si>
  <si>
    <t>Actual
Hours</t>
  </si>
  <si>
    <t>Hours
Remaining</t>
  </si>
  <si>
    <t>% Hours
Used</t>
  </si>
  <si>
    <t>Remodel Project</t>
  </si>
  <si>
    <t>Preparing Site Design</t>
  </si>
  <si>
    <t>Task 1</t>
  </si>
  <si>
    <t>Task 2</t>
  </si>
  <si>
    <t>Task 3</t>
  </si>
  <si>
    <t>Days</t>
  </si>
  <si>
    <t>End Date</t>
  </si>
  <si>
    <t>Start Date</t>
  </si>
  <si>
    <t>SCROLL TO WEEK #</t>
  </si>
  <si>
    <t>Preparing Plans</t>
  </si>
  <si>
    <t>Design Review</t>
  </si>
  <si>
    <t>Design Complete</t>
  </si>
  <si>
    <t>Plan Resources</t>
  </si>
  <si>
    <t>Implementation Team</t>
  </si>
  <si>
    <t>Readiness Reviews</t>
  </si>
  <si>
    <t>Phase 1</t>
  </si>
  <si>
    <t>Phase 2</t>
  </si>
  <si>
    <t>Instantly turn Excel data into PowerPoint slides with the Office Timeline add-in for PowerPoint.</t>
  </si>
  <si>
    <t>www.officetimeline.com</t>
  </si>
  <si>
    <t>Validation Procedures</t>
  </si>
  <si>
    <t>Create Staffing Plan</t>
  </si>
  <si>
    <t>Task Management Spreadsheet</t>
  </si>
  <si>
    <t>Make beautiful Gantt charts in PowerPoint for important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</si>
</sst>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d"/>
    <numFmt numFmtId="165" formatCode="mmm\-d"/>
    <numFmt numFmtId="166" formatCode="d\-mmm\-yyyy\ \(dddd\)"/>
    <numFmt numFmtId="167" formatCode="0\ &quot;hrs&quot;"/>
    <numFmt numFmtId="168" formatCode="[$-409]d\-mmm\-yy;@"/>
  </numFmts>
  <fonts count="60" x14ac:knownFonts="1">
    <font>
      <sz val="10"/>
      <name val="Arial"/>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font>
    <font>
      <sz val="10"/>
      <name val="Century Gothic"/>
      <family val="2"/>
    </font>
    <font>
      <b/>
      <sz val="10"/>
      <color theme="0"/>
      <name val="Century Gothic"/>
      <family val="2"/>
    </font>
    <font>
      <b/>
      <i/>
      <sz val="8"/>
      <color theme="0"/>
      <name val="Century Gothic"/>
      <family val="2"/>
    </font>
    <font>
      <i/>
      <sz val="10"/>
      <color theme="0"/>
      <name val="Century Gothic"/>
      <family val="2"/>
    </font>
    <font>
      <sz val="12"/>
      <name val="Century Gothic"/>
      <family val="2"/>
    </font>
    <font>
      <b/>
      <sz val="8"/>
      <color theme="4" tint="-0.249977111117893"/>
      <name val="Century Gothic"/>
      <family val="2"/>
    </font>
    <font>
      <b/>
      <sz val="8"/>
      <color theme="4" tint="-0.499984740745262"/>
      <name val="Century Gothic"/>
      <family val="2"/>
    </font>
    <font>
      <sz val="8"/>
      <color theme="4" tint="-0.499984740745262"/>
      <name val="Century Gothic"/>
      <family val="2"/>
    </font>
    <font>
      <sz val="8"/>
      <name val="Century Gothic"/>
      <family val="2"/>
    </font>
    <font>
      <sz val="8"/>
      <color theme="0"/>
      <name val="Century Gothic"/>
      <family val="2"/>
    </font>
    <font>
      <sz val="11"/>
      <color theme="4" tint="-0.249977111117893"/>
      <name val="Century Gothic"/>
      <family val="2"/>
    </font>
    <font>
      <sz val="10"/>
      <color theme="4" tint="-0.249977111117893"/>
      <name val="Century Gothic"/>
      <family val="2"/>
    </font>
    <font>
      <sz val="9"/>
      <name val="Century Gothic"/>
      <family val="2"/>
    </font>
    <font>
      <sz val="9"/>
      <color rgb="FF000000"/>
      <name val="Century Gothic"/>
      <family val="2"/>
    </font>
    <font>
      <sz val="14"/>
      <color rgb="FF000000"/>
      <name val="Century Gothic"/>
      <family val="2"/>
    </font>
    <font>
      <sz val="8"/>
      <color theme="1" tint="0.249977111117893"/>
      <name val="Century Gothic"/>
      <family val="2"/>
    </font>
    <font>
      <b/>
      <sz val="9"/>
      <color theme="1" tint="0.249977111117893"/>
      <name val="Century Gothic"/>
      <family val="2"/>
    </font>
    <font>
      <b/>
      <sz val="9"/>
      <name val="Century Gothic"/>
      <family val="2"/>
    </font>
    <font>
      <sz val="20"/>
      <color theme="1" tint="0.34998626667073579"/>
      <name val="Century Gothic"/>
      <family val="2"/>
    </font>
    <font>
      <b/>
      <sz val="9"/>
      <color theme="0"/>
      <name val="Century Gothic"/>
      <family val="2"/>
    </font>
    <font>
      <b/>
      <sz val="9"/>
      <color theme="1" tint="0.34998626667073579"/>
      <name val="Century Gothic"/>
      <family val="2"/>
    </font>
    <font>
      <b/>
      <sz val="9"/>
      <color theme="1"/>
      <name val="Century Gothic"/>
      <family val="2"/>
    </font>
    <font>
      <sz val="9"/>
      <color theme="1"/>
      <name val="Century Gothic"/>
      <family val="2"/>
    </font>
    <font>
      <b/>
      <sz val="9"/>
      <color rgb="FF000000"/>
      <name val="Century Gothic"/>
      <family val="2"/>
    </font>
    <font>
      <b/>
      <sz val="8"/>
      <color theme="1" tint="0.34998626667073579"/>
      <name val="Century Gothic"/>
      <family val="2"/>
    </font>
    <font>
      <sz val="22"/>
      <color theme="1" tint="0.34998626667073579"/>
      <name val="Century Gothic"/>
      <family val="2"/>
    </font>
    <font>
      <sz val="11"/>
      <color theme="1" tint="0.24994659260841701"/>
      <name val="Century Gothic"/>
      <family val="2"/>
    </font>
    <font>
      <sz val="9"/>
      <color theme="0" tint="-4.9989318521683403E-2"/>
      <name val="Century Gothic"/>
      <family val="2"/>
    </font>
    <font>
      <sz val="12"/>
      <color theme="0"/>
      <name val="Century Gothic"/>
      <family val="2"/>
    </font>
    <font>
      <sz val="8"/>
      <color theme="1" tint="0.24994659260841701"/>
      <name val="Century Gothic"/>
      <family val="2"/>
    </font>
    <font>
      <b/>
      <sz val="13"/>
      <color theme="1" tint="0.24994659260841701"/>
      <name val="Arial"/>
      <family val="2"/>
      <scheme val="major"/>
    </font>
    <font>
      <sz val="13"/>
      <color theme="1" tint="0.24994659260841701"/>
      <name val="Century Gothic"/>
      <family val="2"/>
    </font>
    <font>
      <sz val="12"/>
      <color theme="1" tint="0.24994659260841701"/>
      <name val="Century Gothic"/>
      <family val="2"/>
    </font>
    <font>
      <u/>
      <sz val="12"/>
      <color theme="0"/>
      <name val="Segoe UI"/>
      <family val="2"/>
    </font>
    <font>
      <sz val="12"/>
      <color theme="0" tint="-4.9989318521683403E-2"/>
      <name val="Century Gothic"/>
      <family val="2"/>
    </font>
    <font>
      <b/>
      <sz val="9"/>
      <color rgb="FFFFFF00"/>
      <name val="Century Gothic"/>
      <family val="2"/>
    </font>
    <font>
      <u/>
      <sz val="12"/>
      <color theme="0"/>
      <name val="Century Gothic"/>
      <family val="2"/>
      <charset val="238"/>
    </font>
    <font>
      <u/>
      <sz val="11"/>
      <color theme="0"/>
      <name val="Segoe UI"/>
      <family val="2"/>
    </font>
  </fonts>
  <fills count="27">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D24726"/>
        <bgColor rgb="FF000000"/>
      </patternFill>
    </fill>
    <fill>
      <patternFill patternType="solid">
        <fgColor rgb="FF52B161"/>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14999847407452621"/>
      </right>
      <top style="thin">
        <color theme="0" tint="-0.34998626667073579"/>
      </top>
      <bottom style="thin">
        <color theme="0" tint="-0.34998626667073579"/>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style="thin">
        <color theme="0" tint="-0.34998626667073579"/>
      </top>
      <bottom/>
      <diagonal/>
    </border>
    <border>
      <left/>
      <right/>
      <top/>
      <bottom style="thin">
        <color theme="0" tint="-0.14999847407452621"/>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indexed="22"/>
      </top>
      <bottom/>
      <diagonal/>
    </border>
    <border>
      <left/>
      <right/>
      <top style="thin">
        <color rgb="FFEFEFEF"/>
      </top>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theme="6" tint="-0.499984740745262"/>
      </top>
      <bottom/>
      <diagonal/>
    </border>
    <border>
      <left style="thin">
        <color theme="0"/>
      </left>
      <right style="thin">
        <color theme="0"/>
      </right>
      <top style="thin">
        <color theme="0"/>
      </top>
      <bottom style="thin">
        <color theme="0"/>
      </bottom>
      <diagonal/>
    </border>
    <border>
      <left/>
      <right/>
      <top style="thin">
        <color theme="0" tint="-4.9989318521683403E-2"/>
      </top>
      <bottom/>
      <diagonal/>
    </border>
    <border>
      <left/>
      <right style="thin">
        <color indexed="64"/>
      </right>
      <top/>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168" fontId="52" fillId="0" borderId="0" applyFill="0" applyBorder="0" applyProtection="0">
      <alignment horizontal="left"/>
    </xf>
    <xf numFmtId="0" fontId="55" fillId="0" borderId="0" applyNumberFormat="0" applyFill="0" applyBorder="0" applyAlignment="0" applyProtection="0"/>
  </cellStyleXfs>
  <cellXfs count="114">
    <xf numFmtId="0" fontId="0" fillId="0" borderId="0" xfId="0"/>
    <xf numFmtId="0" fontId="22" fillId="23" borderId="0" xfId="0" applyFont="1" applyFill="1"/>
    <xf numFmtId="0" fontId="22" fillId="23" borderId="0" xfId="0" applyNumberFormat="1" applyFont="1" applyFill="1" applyBorder="1" applyProtection="1"/>
    <xf numFmtId="0" fontId="22" fillId="23" borderId="0" xfId="0" applyFont="1" applyFill="1" applyProtection="1"/>
    <xf numFmtId="0" fontId="22" fillId="21" borderId="0" xfId="0" applyFont="1" applyFill="1"/>
    <xf numFmtId="0" fontId="22" fillId="21" borderId="0" xfId="0" applyNumberFormat="1" applyFont="1" applyFill="1" applyBorder="1" applyProtection="1"/>
    <xf numFmtId="0" fontId="22" fillId="21" borderId="0" xfId="0" applyFont="1" applyFill="1" applyProtection="1"/>
    <xf numFmtId="0" fontId="23" fillId="21" borderId="0" xfId="0" applyFont="1" applyFill="1" applyProtection="1"/>
    <xf numFmtId="0" fontId="24" fillId="21" borderId="0" xfId="0" applyFont="1" applyFill="1" applyBorder="1" applyAlignment="1">
      <alignment vertical="center"/>
    </xf>
    <xf numFmtId="0" fontId="26" fillId="21" borderId="0" xfId="0" applyFont="1" applyFill="1" applyBorder="1" applyAlignment="1" applyProtection="1">
      <alignment vertical="center"/>
    </xf>
    <xf numFmtId="0" fontId="34" fillId="21" borderId="10" xfId="0" applyFont="1" applyFill="1" applyBorder="1" applyAlignment="1" applyProtection="1">
      <alignment horizontal="center" vertical="center"/>
    </xf>
    <xf numFmtId="0" fontId="22" fillId="21" borderId="0" xfId="0" applyNumberFormat="1" applyFont="1" applyFill="1" applyBorder="1" applyProtection="1">
      <protection locked="0"/>
    </xf>
    <xf numFmtId="0" fontId="22" fillId="21" borderId="0" xfId="0" applyFont="1" applyFill="1" applyProtection="1">
      <protection locked="0"/>
    </xf>
    <xf numFmtId="0" fontId="27" fillId="22" borderId="0" xfId="0" applyNumberFormat="1" applyFont="1" applyFill="1" applyBorder="1" applyProtection="1"/>
    <xf numFmtId="0" fontId="28" fillId="22" borderId="0" xfId="0" applyNumberFormat="1" applyFont="1" applyFill="1" applyBorder="1" applyAlignment="1" applyProtection="1">
      <alignment vertical="center"/>
      <protection locked="0"/>
    </xf>
    <xf numFmtId="0" fontId="28" fillId="22" borderId="0" xfId="0" applyFont="1" applyFill="1" applyBorder="1" applyAlignment="1" applyProtection="1">
      <alignment vertical="center"/>
      <protection locked="0"/>
    </xf>
    <xf numFmtId="0" fontId="29" fillId="22" borderId="0" xfId="0" applyFont="1" applyFill="1" applyBorder="1" applyAlignment="1" applyProtection="1">
      <alignment vertical="center"/>
      <protection locked="0"/>
    </xf>
    <xf numFmtId="0" fontId="33" fillId="22" borderId="0" xfId="0" applyFont="1" applyFill="1" applyAlignment="1" applyProtection="1">
      <alignment vertical="center"/>
    </xf>
    <xf numFmtId="0" fontId="33" fillId="22" borderId="0" xfId="0" applyNumberFormat="1" applyFont="1" applyFill="1" applyBorder="1" applyAlignment="1" applyProtection="1">
      <alignment vertical="center"/>
    </xf>
    <xf numFmtId="0" fontId="32" fillId="22" borderId="0" xfId="0" applyFont="1" applyFill="1" applyBorder="1" applyAlignment="1" applyProtection="1">
      <alignment horizontal="right" vertical="center" indent="1"/>
    </xf>
    <xf numFmtId="0" fontId="30" fillId="23" borderId="0" xfId="0" applyFont="1" applyFill="1" applyBorder="1" applyAlignment="1" applyProtection="1">
      <alignment vertical="center"/>
    </xf>
    <xf numFmtId="0" fontId="31" fillId="23" borderId="0" xfId="0" applyFont="1" applyFill="1" applyBorder="1" applyAlignment="1" applyProtection="1">
      <alignment horizontal="center" vertical="center" wrapText="1"/>
    </xf>
    <xf numFmtId="1" fontId="36" fillId="23" borderId="0" xfId="0" applyNumberFormat="1" applyFont="1" applyFill="1" applyBorder="1" applyAlignment="1" applyProtection="1">
      <alignment horizontal="center" vertical="center"/>
    </xf>
    <xf numFmtId="164" fontId="37" fillId="20" borderId="15" xfId="0" applyNumberFormat="1" applyFont="1" applyFill="1" applyBorder="1" applyAlignment="1" applyProtection="1">
      <alignment horizontal="center" vertical="center" shrinkToFit="1"/>
    </xf>
    <xf numFmtId="164" fontId="37" fillId="20" borderId="14" xfId="0" applyNumberFormat="1" applyFont="1" applyFill="1" applyBorder="1" applyAlignment="1" applyProtection="1">
      <alignment horizontal="center" vertical="center" shrinkToFit="1"/>
    </xf>
    <xf numFmtId="164" fontId="37" fillId="22" borderId="18" xfId="0" applyNumberFormat="1" applyFont="1" applyFill="1" applyBorder="1" applyAlignment="1" applyProtection="1">
      <alignment horizontal="center" vertical="center" shrinkToFit="1"/>
    </xf>
    <xf numFmtId="164" fontId="37" fillId="22" borderId="19" xfId="0" applyNumberFormat="1" applyFont="1" applyFill="1" applyBorder="1" applyAlignment="1" applyProtection="1">
      <alignment horizontal="center" vertical="center" shrinkToFit="1"/>
    </xf>
    <xf numFmtId="0" fontId="33" fillId="23" borderId="0" xfId="0" applyFont="1" applyFill="1" applyBorder="1" applyAlignment="1" applyProtection="1">
      <alignment vertical="center"/>
    </xf>
    <xf numFmtId="0" fontId="34" fillId="23" borderId="10" xfId="0" applyFont="1" applyFill="1" applyBorder="1" applyAlignment="1" applyProtection="1">
      <alignment horizontal="center" vertical="center"/>
    </xf>
    <xf numFmtId="0" fontId="41" fillId="23" borderId="0" xfId="0" applyFont="1" applyFill="1" applyBorder="1" applyAlignment="1" applyProtection="1">
      <alignment horizontal="left" vertical="center" indent="1"/>
    </xf>
    <xf numFmtId="0" fontId="24" fillId="21" borderId="21" xfId="0" applyFont="1" applyFill="1" applyBorder="1" applyAlignment="1">
      <alignment vertical="center"/>
    </xf>
    <xf numFmtId="0" fontId="41" fillId="23" borderId="14" xfId="0" applyFont="1" applyFill="1" applyBorder="1" applyAlignment="1" applyProtection="1">
      <alignment horizontal="left" vertical="center" indent="1"/>
    </xf>
    <xf numFmtId="0" fontId="41" fillId="23" borderId="14" xfId="0" applyFont="1" applyFill="1" applyBorder="1" applyAlignment="1" applyProtection="1">
      <alignment horizontal="center" vertical="center" wrapText="1"/>
    </xf>
    <xf numFmtId="0" fontId="42" fillId="22" borderId="20" xfId="0" applyFont="1" applyFill="1" applyBorder="1" applyAlignment="1" applyProtection="1">
      <alignment horizontal="center" vertical="center" wrapText="1"/>
    </xf>
    <xf numFmtId="9" fontId="41" fillId="23" borderId="0" xfId="44" applyFont="1" applyFill="1" applyBorder="1" applyAlignment="1" applyProtection="1">
      <alignment horizontal="center" vertical="center"/>
    </xf>
    <xf numFmtId="0" fontId="22" fillId="21" borderId="0" xfId="0" applyNumberFormat="1" applyFont="1" applyFill="1" applyProtection="1">
      <protection locked="0"/>
    </xf>
    <xf numFmtId="0" fontId="34" fillId="21" borderId="10" xfId="0" applyFont="1" applyFill="1" applyBorder="1" applyAlignment="1" applyProtection="1">
      <alignment horizontal="left" vertical="center" wrapText="1" indent="3"/>
    </xf>
    <xf numFmtId="9" fontId="41" fillId="23" borderId="0" xfId="44" applyFont="1" applyFill="1" applyBorder="1" applyAlignment="1" applyProtection="1">
      <alignment horizontal="right" vertical="center"/>
    </xf>
    <xf numFmtId="0" fontId="41" fillId="23" borderId="0" xfId="0" applyNumberFormat="1" applyFont="1" applyFill="1" applyBorder="1" applyAlignment="1" applyProtection="1">
      <alignment horizontal="right" vertical="center"/>
    </xf>
    <xf numFmtId="0" fontId="42" fillId="22" borderId="22" xfId="0" applyFont="1" applyFill="1" applyBorder="1" applyAlignment="1" applyProtection="1">
      <alignment horizontal="center" vertical="center"/>
    </xf>
    <xf numFmtId="15" fontId="34" fillId="24" borderId="0" xfId="43" applyNumberFormat="1" applyFont="1" applyFill="1" applyBorder="1" applyAlignment="1" applyProtection="1">
      <alignment horizontal="right" vertical="center"/>
    </xf>
    <xf numFmtId="15" fontId="35" fillId="24" borderId="11" xfId="44" applyNumberFormat="1" applyFont="1" applyFill="1" applyBorder="1" applyAlignment="1" applyProtection="1">
      <alignment horizontal="right" vertical="center"/>
    </xf>
    <xf numFmtId="167" fontId="41" fillId="23" borderId="0" xfId="0" applyNumberFormat="1" applyFont="1" applyFill="1" applyBorder="1" applyAlignment="1" applyProtection="1">
      <alignment horizontal="center" vertical="center"/>
    </xf>
    <xf numFmtId="167" fontId="34" fillId="21" borderId="10" xfId="0" applyNumberFormat="1" applyFont="1" applyFill="1" applyBorder="1" applyAlignment="1" applyProtection="1">
      <alignment horizontal="center" vertical="center"/>
    </xf>
    <xf numFmtId="167" fontId="34" fillId="24" borderId="10" xfId="0" applyNumberFormat="1" applyFont="1" applyFill="1" applyBorder="1" applyAlignment="1" applyProtection="1">
      <alignment horizontal="center" vertical="center"/>
    </xf>
    <xf numFmtId="0" fontId="40" fillId="21" borderId="0" xfId="0" applyNumberFormat="1" applyFont="1" applyFill="1" applyBorder="1" applyAlignment="1" applyProtection="1">
      <alignment horizontal="left" vertical="top"/>
      <protection locked="0"/>
    </xf>
    <xf numFmtId="0" fontId="38" fillId="22" borderId="0" xfId="0" applyFont="1" applyFill="1" applyBorder="1" applyAlignment="1" applyProtection="1">
      <alignment vertical="center"/>
    </xf>
    <xf numFmtId="0" fontId="38" fillId="21" borderId="23" xfId="0" applyFont="1" applyFill="1" applyBorder="1" applyAlignment="1" applyProtection="1">
      <alignment horizontal="center" vertical="center"/>
    </xf>
    <xf numFmtId="0" fontId="34" fillId="21" borderId="28" xfId="0" applyFont="1" applyFill="1" applyBorder="1" applyAlignment="1" applyProtection="1">
      <alignment horizontal="center" vertical="center"/>
    </xf>
    <xf numFmtId="0" fontId="34" fillId="21" borderId="12" xfId="0" applyFont="1" applyFill="1" applyBorder="1" applyAlignment="1" applyProtection="1">
      <alignment horizontal="center" vertical="center"/>
    </xf>
    <xf numFmtId="15" fontId="34" fillId="24" borderId="25" xfId="43" applyNumberFormat="1" applyFont="1" applyFill="1" applyBorder="1" applyAlignment="1" applyProtection="1">
      <alignment horizontal="right" vertical="center"/>
    </xf>
    <xf numFmtId="15" fontId="35" fillId="24" borderId="25" xfId="44" applyNumberFormat="1" applyFont="1" applyFill="1" applyBorder="1" applyAlignment="1" applyProtection="1">
      <alignment horizontal="right" vertical="center"/>
    </xf>
    <xf numFmtId="15" fontId="34" fillId="24" borderId="26" xfId="43" applyNumberFormat="1" applyFont="1" applyFill="1" applyBorder="1" applyAlignment="1" applyProtection="1">
      <alignment horizontal="right" vertical="center"/>
    </xf>
    <xf numFmtId="0" fontId="22" fillId="21" borderId="0" xfId="0" applyFont="1" applyFill="1" applyBorder="1" applyProtection="1">
      <protection locked="0"/>
    </xf>
    <xf numFmtId="0" fontId="22" fillId="23" borderId="0" xfId="0" applyFont="1" applyFill="1" applyBorder="1" applyProtection="1">
      <protection locked="0"/>
    </xf>
    <xf numFmtId="0" fontId="42" fillId="22" borderId="0" xfId="0" applyFont="1" applyFill="1" applyBorder="1" applyAlignment="1" applyProtection="1">
      <alignment horizontal="right" vertical="center" indent="1"/>
    </xf>
    <xf numFmtId="9" fontId="35" fillId="24" borderId="11" xfId="44" applyFont="1" applyFill="1" applyBorder="1" applyAlignment="1" applyProtection="1">
      <alignment horizontal="center" vertical="center"/>
    </xf>
    <xf numFmtId="0" fontId="39" fillId="20" borderId="10" xfId="0" applyFont="1" applyFill="1" applyBorder="1" applyAlignment="1" applyProtection="1">
      <alignment horizontal="left" vertical="center" wrapText="1" indent="2"/>
    </xf>
    <xf numFmtId="167" fontId="39" fillId="20" borderId="12" xfId="0" applyNumberFormat="1" applyFont="1" applyFill="1" applyBorder="1" applyAlignment="1" applyProtection="1">
      <alignment horizontal="center" vertical="center"/>
    </xf>
    <xf numFmtId="9" fontId="45" fillId="20" borderId="11" xfId="44" applyFont="1" applyFill="1" applyBorder="1" applyAlignment="1" applyProtection="1">
      <alignment horizontal="center" vertical="center"/>
    </xf>
    <xf numFmtId="0" fontId="39" fillId="20" borderId="12" xfId="43" applyNumberFormat="1" applyFont="1" applyFill="1" applyBorder="1" applyAlignment="1" applyProtection="1">
      <alignment horizontal="right" vertical="center"/>
    </xf>
    <xf numFmtId="0" fontId="39" fillId="20" borderId="0" xfId="43" applyNumberFormat="1" applyFont="1" applyFill="1" applyBorder="1" applyAlignment="1" applyProtection="1">
      <alignment horizontal="right" vertical="center"/>
    </xf>
    <xf numFmtId="15" fontId="45" fillId="20" borderId="11" xfId="44" applyNumberFormat="1" applyFont="1" applyFill="1" applyBorder="1" applyAlignment="1" applyProtection="1">
      <alignment horizontal="right" vertical="center"/>
    </xf>
    <xf numFmtId="9" fontId="43" fillId="20" borderId="29" xfId="44" applyFont="1" applyFill="1" applyBorder="1" applyAlignment="1" applyProtection="1">
      <alignment horizontal="center" vertical="center"/>
    </xf>
    <xf numFmtId="9" fontId="43" fillId="20" borderId="0" xfId="44" applyFont="1" applyFill="1" applyBorder="1" applyAlignment="1" applyProtection="1">
      <alignment horizontal="center" vertical="center"/>
    </xf>
    <xf numFmtId="9" fontId="43" fillId="20" borderId="11" xfId="44" applyFont="1" applyFill="1" applyBorder="1" applyAlignment="1" applyProtection="1">
      <alignment horizontal="center" vertical="center"/>
    </xf>
    <xf numFmtId="0" fontId="48" fillId="23" borderId="0" xfId="0" applyFont="1" applyFill="1" applyAlignment="1">
      <alignment vertical="center"/>
    </xf>
    <xf numFmtId="0" fontId="48" fillId="23" borderId="0" xfId="0" applyFont="1" applyFill="1" applyAlignment="1">
      <alignment horizontal="center"/>
    </xf>
    <xf numFmtId="0" fontId="49" fillId="23" borderId="0" xfId="0" applyFont="1" applyFill="1" applyAlignment="1">
      <alignment vertical="center"/>
    </xf>
    <xf numFmtId="0" fontId="51" fillId="23" borderId="0" xfId="0" applyFont="1" applyFill="1" applyAlignment="1">
      <alignment vertical="center"/>
    </xf>
    <xf numFmtId="168" fontId="53" fillId="23" borderId="0" xfId="45" applyFont="1" applyFill="1">
      <alignment horizontal="left"/>
    </xf>
    <xf numFmtId="0" fontId="50" fillId="23" borderId="0" xfId="34" applyFont="1" applyFill="1" applyBorder="1" applyAlignment="1" applyProtection="1">
      <alignment vertical="center"/>
    </xf>
    <xf numFmtId="0" fontId="54" fillId="23" borderId="0" xfId="0" applyFont="1" applyFill="1" applyAlignment="1">
      <alignment vertical="center"/>
    </xf>
    <xf numFmtId="0" fontId="26" fillId="23" borderId="0" xfId="0" applyFont="1" applyFill="1" applyProtection="1"/>
    <xf numFmtId="0" fontId="54" fillId="23" borderId="0" xfId="0" applyFont="1" applyFill="1" applyAlignment="1">
      <alignment horizontal="center" vertical="center"/>
    </xf>
    <xf numFmtId="0" fontId="56" fillId="23" borderId="0" xfId="0" applyFont="1" applyFill="1" applyAlignment="1">
      <alignment vertical="center"/>
    </xf>
    <xf numFmtId="0" fontId="0" fillId="0" borderId="37" xfId="0" applyBorder="1"/>
    <xf numFmtId="167" fontId="57" fillId="23" borderId="0" xfId="0" applyNumberFormat="1" applyFont="1" applyFill="1" applyBorder="1" applyAlignment="1" applyProtection="1">
      <alignment horizontal="center" vertical="center"/>
    </xf>
    <xf numFmtId="0" fontId="34" fillId="24" borderId="12" xfId="43" applyNumberFormat="1" applyFont="1" applyFill="1" applyBorder="1" applyAlignment="1" applyProtection="1">
      <alignment horizontal="center" vertical="center"/>
    </xf>
    <xf numFmtId="0" fontId="39" fillId="20" borderId="12" xfId="43" applyNumberFormat="1" applyFont="1" applyFill="1" applyBorder="1" applyAlignment="1" applyProtection="1">
      <alignment horizontal="center" vertical="center"/>
    </xf>
    <xf numFmtId="0" fontId="34" fillId="24" borderId="25" xfId="43" applyNumberFormat="1" applyFont="1" applyFill="1" applyBorder="1" applyAlignment="1" applyProtection="1">
      <alignment horizontal="center" vertical="center"/>
    </xf>
    <xf numFmtId="0" fontId="34" fillId="24" borderId="26" xfId="43" applyNumberFormat="1" applyFont="1" applyFill="1" applyBorder="1" applyAlignment="1" applyProtection="1">
      <alignment horizontal="center" vertical="center"/>
    </xf>
    <xf numFmtId="9" fontId="22" fillId="0" borderId="0" xfId="44" applyFont="1" applyFill="1" applyProtection="1">
      <protection locked="0"/>
    </xf>
    <xf numFmtId="0" fontId="22" fillId="0" borderId="0" xfId="0" applyFont="1" applyFill="1" applyProtection="1">
      <protection locked="0"/>
    </xf>
    <xf numFmtId="0" fontId="22" fillId="0" borderId="0" xfId="0" applyFont="1" applyFill="1" applyBorder="1" applyProtection="1">
      <protection locked="0"/>
    </xf>
    <xf numFmtId="15" fontId="35" fillId="0" borderId="38" xfId="44" applyNumberFormat="1" applyFont="1" applyFill="1" applyBorder="1" applyAlignment="1" applyProtection="1">
      <alignment horizontal="right" vertical="center"/>
    </xf>
    <xf numFmtId="0" fontId="34" fillId="21" borderId="26" xfId="0" applyFont="1" applyFill="1" applyBorder="1" applyAlignment="1" applyProtection="1">
      <alignment horizontal="center" vertical="center"/>
    </xf>
    <xf numFmtId="0" fontId="42" fillId="22" borderId="22" xfId="0" applyFont="1" applyFill="1" applyBorder="1" applyAlignment="1" applyProtection="1">
      <alignment horizontal="center" vertical="center"/>
    </xf>
    <xf numFmtId="9" fontId="44" fillId="21" borderId="0" xfId="44" applyFont="1" applyFill="1" applyBorder="1" applyAlignment="1" applyProtection="1">
      <alignment horizontal="center" vertical="center"/>
    </xf>
    <xf numFmtId="9" fontId="44" fillId="21" borderId="26" xfId="44" applyFont="1" applyFill="1" applyBorder="1" applyAlignment="1" applyProtection="1">
      <alignment horizontal="center" vertical="center"/>
    </xf>
    <xf numFmtId="9" fontId="44" fillId="21" borderId="27" xfId="44" applyFont="1" applyFill="1" applyBorder="1" applyAlignment="1" applyProtection="1">
      <alignment horizontal="center" vertical="center"/>
    </xf>
    <xf numFmtId="0" fontId="47" fillId="21" borderId="0" xfId="0" applyNumberFormat="1" applyFont="1" applyFill="1" applyBorder="1" applyAlignment="1" applyProtection="1">
      <alignment horizontal="left" vertical="top"/>
      <protection locked="0"/>
    </xf>
    <xf numFmtId="0" fontId="25" fillId="21" borderId="0" xfId="34" applyFont="1" applyFill="1" applyAlignment="1" applyProtection="1">
      <alignment horizontal="left" vertical="center"/>
    </xf>
    <xf numFmtId="165" fontId="38" fillId="22" borderId="13" xfId="0" applyNumberFormat="1" applyFont="1" applyFill="1" applyBorder="1" applyAlignment="1" applyProtection="1">
      <alignment horizontal="center" vertical="center" shrinkToFit="1"/>
    </xf>
    <xf numFmtId="165" fontId="38" fillId="22" borderId="17" xfId="0" applyNumberFormat="1" applyFont="1" applyFill="1" applyBorder="1" applyAlignment="1" applyProtection="1">
      <alignment horizontal="center" vertical="center" shrinkToFit="1"/>
    </xf>
    <xf numFmtId="166" fontId="38" fillId="21" borderId="0" xfId="0" applyNumberFormat="1" applyFont="1" applyFill="1" applyBorder="1" applyAlignment="1" applyProtection="1">
      <alignment horizontal="center" vertical="center" shrinkToFit="1"/>
      <protection locked="0"/>
    </xf>
    <xf numFmtId="0" fontId="58" fillId="23" borderId="36" xfId="34" applyFont="1" applyFill="1" applyBorder="1" applyAlignment="1" applyProtection="1">
      <alignment horizontal="center" vertical="center"/>
    </xf>
    <xf numFmtId="0" fontId="58" fillId="23" borderId="0" xfId="34" applyFont="1" applyFill="1" applyBorder="1" applyAlignment="1" applyProtection="1">
      <alignment horizontal="center" vertical="center"/>
    </xf>
    <xf numFmtId="0" fontId="41" fillId="23" borderId="24" xfId="0" applyFont="1" applyFill="1" applyBorder="1" applyAlignment="1" applyProtection="1">
      <alignment horizontal="center" vertical="center" wrapText="1"/>
    </xf>
    <xf numFmtId="0" fontId="41" fillId="23" borderId="0" xfId="0" applyFont="1" applyFill="1" applyBorder="1" applyAlignment="1" applyProtection="1">
      <alignment horizontal="center" vertical="center" wrapText="1"/>
    </xf>
    <xf numFmtId="9" fontId="44" fillId="21" borderId="38" xfId="44" applyFont="1" applyFill="1" applyBorder="1" applyAlignment="1" applyProtection="1">
      <alignment horizontal="center" vertical="center"/>
    </xf>
    <xf numFmtId="9" fontId="44" fillId="21" borderId="25" xfId="44" applyFont="1" applyFill="1" applyBorder="1" applyAlignment="1" applyProtection="1">
      <alignment horizontal="center" vertical="center"/>
    </xf>
    <xf numFmtId="0" fontId="42" fillId="22" borderId="0" xfId="0" applyFont="1" applyFill="1" applyBorder="1" applyAlignment="1" applyProtection="1">
      <alignment horizontal="center" vertical="center"/>
    </xf>
    <xf numFmtId="0" fontId="42" fillId="22" borderId="15" xfId="0" applyFont="1" applyFill="1" applyBorder="1" applyAlignment="1" applyProtection="1">
      <alignment horizontal="center" vertical="center"/>
    </xf>
    <xf numFmtId="0" fontId="42" fillId="22" borderId="14" xfId="0" applyFont="1" applyFill="1" applyBorder="1" applyAlignment="1" applyProtection="1">
      <alignment horizontal="center" vertical="center"/>
    </xf>
    <xf numFmtId="0" fontId="42" fillId="22" borderId="16" xfId="0" applyFont="1" applyFill="1" applyBorder="1" applyAlignment="1" applyProtection="1">
      <alignment horizontal="center" vertical="center"/>
    </xf>
    <xf numFmtId="0" fontId="46" fillId="22" borderId="0" xfId="0" applyFont="1" applyFill="1" applyBorder="1" applyAlignment="1" applyProtection="1">
      <alignment horizontal="right" vertical="center"/>
    </xf>
    <xf numFmtId="0" fontId="46" fillId="22" borderId="39" xfId="0" applyFont="1" applyFill="1" applyBorder="1" applyAlignment="1" applyProtection="1">
      <alignment horizontal="right" vertical="center"/>
    </xf>
    <xf numFmtId="0" fontId="59" fillId="25" borderId="33" xfId="34" applyNumberFormat="1" applyFont="1" applyFill="1" applyBorder="1" applyAlignment="1" applyProtection="1">
      <alignment horizontal="center" vertical="center" wrapText="1"/>
    </xf>
    <xf numFmtId="0" fontId="59" fillId="25" borderId="34" xfId="34" applyNumberFormat="1" applyFont="1" applyFill="1" applyBorder="1" applyAlignment="1" applyProtection="1">
      <alignment horizontal="center" vertical="center" wrapText="1"/>
    </xf>
    <xf numFmtId="0" fontId="59" fillId="25" borderId="35" xfId="34" applyNumberFormat="1" applyFont="1" applyFill="1" applyBorder="1" applyAlignment="1" applyProtection="1">
      <alignment horizontal="center" vertical="center" wrapText="1"/>
    </xf>
    <xf numFmtId="0" fontId="59" fillId="26" borderId="30" xfId="34" applyFont="1" applyFill="1" applyBorder="1" applyAlignment="1" applyProtection="1">
      <alignment horizontal="center" vertical="center"/>
    </xf>
    <xf numFmtId="0" fontId="59" fillId="26" borderId="31" xfId="34" applyFont="1" applyFill="1" applyBorder="1" applyAlignment="1" applyProtection="1">
      <alignment horizontal="center" vertical="center"/>
    </xf>
    <xf numFmtId="0" fontId="59" fillId="26" borderId="32" xfId="34" applyFont="1" applyFill="1" applyBorder="1" applyAlignment="1" applyProtection="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ivity" xfId="45" xr:uid="{00000000-0005-0000-0000-000018000000}"/>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Followed Hyperlink" xfId="46"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4" builtinId="5"/>
    <cellStyle name="Title" xfId="40" builtinId="15" customBuiltin="1"/>
    <cellStyle name="Total" xfId="41" builtinId="25" customBuiltin="1"/>
    <cellStyle name="Warning Text" xfId="42" builtinId="11" customBuiltin="1"/>
  </cellStyles>
  <dxfs count="8">
    <dxf>
      <font>
        <color rgb="FFFF0000"/>
      </font>
    </dxf>
    <dxf>
      <font>
        <color rgb="FFFF0000"/>
      </font>
    </dxf>
    <dxf>
      <font>
        <color rgb="FFFF0000"/>
      </font>
    </dxf>
    <dxf>
      <font>
        <color rgb="FFFF0000"/>
      </font>
    </dxf>
    <dxf>
      <font>
        <color rgb="FFFF0000"/>
      </font>
    </dxf>
    <dxf>
      <font>
        <color rgb="FFFF0000"/>
      </font>
    </dxf>
    <dxf>
      <fill>
        <patternFill>
          <bgColor theme="3"/>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office-timeline/14-days-trial?source=task-management-templates"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36</xdr:row>
      <xdr:rowOff>100362</xdr:rowOff>
    </xdr:from>
    <xdr:to>
      <xdr:col>12</xdr:col>
      <xdr:colOff>109281</xdr:colOff>
      <xdr:row>52</xdr:row>
      <xdr:rowOff>63499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166" y="8006112"/>
          <a:ext cx="7083698" cy="3931887"/>
        </a:xfrm>
        <a:prstGeom prst="rect">
          <a:avLst/>
        </a:prstGeom>
      </xdr:spPr>
    </xdr:pic>
    <xdr:clientData/>
  </xdr:twoCellAnchor>
  <xdr:twoCellAnchor editAs="absolute">
    <xdr:from>
      <xdr:col>7</xdr:col>
      <xdr:colOff>81491</xdr:colOff>
      <xdr:row>7</xdr:row>
      <xdr:rowOff>79375</xdr:rowOff>
    </xdr:from>
    <xdr:to>
      <xdr:col>18</xdr:col>
      <xdr:colOff>88195</xdr:colOff>
      <xdr:row>11</xdr:row>
      <xdr:rowOff>66675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1</xdr:colOff>
      <xdr:row>30</xdr:row>
      <xdr:rowOff>358494</xdr:rowOff>
    </xdr:from>
    <xdr:to>
      <xdr:col>12</xdr:col>
      <xdr:colOff>0</xdr:colOff>
      <xdr:row>35</xdr:row>
      <xdr:rowOff>95250</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444501" y="6581494"/>
          <a:ext cx="6805082" cy="1197256"/>
        </a:xfrm>
        <a:prstGeom prst="wedgeRectCallout">
          <a:avLst>
            <a:gd name="adj1" fmla="val 25298"/>
            <a:gd name="adj2" fmla="val 92427"/>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task data from Excel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task table from Excel and paste it into Office Timeline with the PASTE button.</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Task Management slide.  </a:t>
          </a:r>
        </a:p>
      </xdr:txBody>
    </xdr:sp>
    <xdr:clientData fPrintsWithSheet="0"/>
  </xdr:twoCellAnchor>
  <xdr:twoCellAnchor editAs="oneCell">
    <xdr:from>
      <xdr:col>14</xdr:col>
      <xdr:colOff>104511</xdr:colOff>
      <xdr:row>32</xdr:row>
      <xdr:rowOff>211666</xdr:rowOff>
    </xdr:from>
    <xdr:to>
      <xdr:col>49</xdr:col>
      <xdr:colOff>164040</xdr:colOff>
      <xdr:row>50</xdr:row>
      <xdr:rowOff>411747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12844" y="7323666"/>
          <a:ext cx="7827696" cy="42005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605367</xdr:colOff>
      <xdr:row>2</xdr:row>
      <xdr:rowOff>19050</xdr:rowOff>
    </xdr:from>
    <xdr:to>
      <xdr:col>12</xdr:col>
      <xdr:colOff>38101</xdr:colOff>
      <xdr:row>25</xdr:row>
      <xdr:rowOff>123825</xdr:rowOff>
    </xdr:to>
    <xdr:sp macro="" textlink="">
      <xdr:nvSpPr>
        <xdr:cNvPr id="2" name="Timeline Tips" descr="Enter your dates and milestone descriptions inside the Project Details table, and Excel will automatically update the timeline in the Project Review Form sheet. &#10;&#10;We'd recommend arranging your milestone data in chronological order to ensure the timeline is generated correctly - otherwise, errors may occur in displaying the milestones.&#10;&#10;The role of the Position values in the Project Details table is to prevent the Milestone labels from overlapping each other on the Project Review timeline. Use positive numbers to display labels above the timeline and negative numbers to position them below.&#10;&#10;To add extra milestones, either insert new rows within the table or start typing below the last table entry, and the table will automatically expand to accommodate your newly added data.&#10;&#10;To change a milestone's color to fit your project's RAG status, double-click the desired milestone shape to select it and then right-click on it. Next, go to Format Data Point -&gt; Fill &amp; Line -&gt; Marker and select you preferred Border color. &#10;&#10;To recolor a connector line, double-click to select it and, from the Font section of the Home tab on the ribbon, click on the Fill Color icon to choose the desired shade.&#10;" title="Excel Project Review Template - Guidance and Tips:">
          <a:extLst>
            <a:ext uri="{FF2B5EF4-FFF2-40B4-BE49-F238E27FC236}">
              <a16:creationId xmlns:a16="http://schemas.microsoft.com/office/drawing/2014/main" id="{00000000-0008-0000-0100-000002000000}"/>
            </a:ext>
          </a:extLst>
        </xdr:cNvPr>
        <xdr:cNvSpPr txBox="1"/>
      </xdr:nvSpPr>
      <xdr:spPr>
        <a:xfrm>
          <a:off x="605367" y="342900"/>
          <a:ext cx="6747934" cy="3829050"/>
        </a:xfrm>
        <a:prstGeom prst="wedgeRectCallout">
          <a:avLst>
            <a:gd name="adj1" fmla="val 49548"/>
            <a:gd name="adj2" fmla="val -20845"/>
          </a:avLst>
        </a:prstGeom>
        <a:solidFill>
          <a:srgbClr val="E7E6E6"/>
        </a:solidFill>
        <a:ln w="9525" cmpd="sng">
          <a:solidFill>
            <a:sysClr val="window" lastClr="FFFFFF">
              <a:shade val="50000"/>
            </a:sysClr>
          </a:solidFill>
        </a:ln>
        <a:effectLst/>
      </xdr:spPr>
      <xdr:txBody>
        <a:bodyPr vertOverflow="clip" horzOverflow="clip" wrap="square" lIns="18288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Task Management Spreadsheet - Guidance and Tips</a:t>
          </a:r>
          <a:r>
            <a:rPr kumimoji="0" lang="en-US" sz="1400" b="0" i="0" u="none" strike="noStrike" kern="0" cap="none" spc="0" normalizeH="0" baseline="0" noProof="0">
              <a:ln>
                <a:noFill/>
              </a:ln>
              <a:solidFill>
                <a:srgbClr val="44546A"/>
              </a:solidFill>
              <a:effectLst/>
              <a:uLnTx/>
              <a:uFillTx/>
              <a:latin typeface="Calibri" panose="020F0502020204030204"/>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Replace the placeholder data inside the Task Management Spreadsheet with your project's Tasks, Estimated Hours and Actual Hours. The template's functions will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calculate the remaining time for completing each task</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as well as a total for each project phase. The tasks' Start and End dates are calculated automatically too, based on the Project's Start date and the Estimated Hours entered for each task.</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to the right of the Project Schedule table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displays and updates the tasks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calendar taking into account the PROJECT START DATE and the number of Estimated Hours entered for each task. </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show a different time period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Gantt chart, you can edit the number next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SCROLL TO WEEK #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in the Task Management table.</a:t>
          </a:r>
          <a:endParaRPr kumimoji="0" lang="en-US" sz="16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Recoloring the task bars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on the Gantt chart can be done with Conditional Formatting. Simply select any cell on the Gantt chart, click on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Conditional Formatting</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icon in the Home tab, and then select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Manage Rules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from the menu. You should see a formula in the window that pops up - select it and then click on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Edit Rule</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This is where you will find the formatting options that for the task bars, including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Fill</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color.</a:t>
          </a:r>
          <a:endParaRPr kumimoji="0" lang="en-US" sz="1400" b="0" i="0" u="none" strike="noStrike" kern="0" cap="none" spc="2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0</xdr:col>
      <xdr:colOff>600075</xdr:colOff>
      <xdr:row>27</xdr:row>
      <xdr:rowOff>22226</xdr:rowOff>
    </xdr:from>
    <xdr:to>
      <xdr:col>12</xdr:col>
      <xdr:colOff>38100</xdr:colOff>
      <xdr:row>50</xdr:row>
      <xdr:rowOff>19051</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03000000}"/>
            </a:ext>
          </a:extLst>
        </xdr:cNvPr>
        <xdr:cNvSpPr txBox="1"/>
      </xdr:nvSpPr>
      <xdr:spPr>
        <a:xfrm>
          <a:off x="600075" y="4394201"/>
          <a:ext cx="6753225" cy="3721100"/>
        </a:xfrm>
        <a:prstGeom prst="wedgeRectCallout">
          <a:avLst>
            <a:gd name="adj1" fmla="val 21269"/>
            <a:gd name="adj2" fmla="val -60787"/>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30" normalizeH="0" baseline="0" noProof="0">
            <a:ln>
              <a:noFill/>
            </a:ln>
            <a:solidFill>
              <a:srgbClr val="44546A"/>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Changing Task Colors on the Task Management Spreadsheet</a:t>
          </a:r>
          <a:endParaRPr kumimoji="0" lang="en-US" sz="1400" b="0" i="0" u="none" strike="noStrike" kern="0" cap="none" spc="0" normalizeH="0" baseline="0" noProof="0">
            <a:ln>
              <a:noFill/>
            </a:ln>
            <a:solidFill>
              <a:srgbClr val="44546A"/>
            </a:solidFill>
            <a:effectLst/>
            <a:uLnTx/>
            <a:uFillTx/>
            <a:latin typeface="Calibri" panose="020F0502020204030204"/>
            <a:ea typeface="+mn-ea"/>
            <a:cs typeface="+mn-cs"/>
          </a:endParaRPr>
        </a:p>
        <a:p>
          <a:endParaRPr lang="en-US" sz="1100" spc="20" baseline="0">
            <a:solidFill>
              <a:schemeClr val="dk1"/>
            </a:solidFill>
            <a:effectLst/>
            <a:latin typeface="+mn-lt"/>
            <a:ea typeface="+mn-ea"/>
            <a:cs typeface="+mn-cs"/>
          </a:endParaRPr>
        </a:p>
      </xdr:txBody>
    </xdr:sp>
    <xdr:clientData fPrintsWithSheet="0"/>
  </xdr:twoCellAnchor>
  <xdr:twoCellAnchor editAs="oneCell">
    <xdr:from>
      <xdr:col>1</xdr:col>
      <xdr:colOff>371475</xdr:colOff>
      <xdr:row>31</xdr:row>
      <xdr:rowOff>38100</xdr:rowOff>
    </xdr:from>
    <xdr:to>
      <xdr:col>11</xdr:col>
      <xdr:colOff>257175</xdr:colOff>
      <xdr:row>48</xdr:row>
      <xdr:rowOff>142875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 y="5057775"/>
          <a:ext cx="5981700" cy="2857500"/>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timeline.com/office-timeline/14-days-trial?source=task-management-templates" TargetMode="External"/><Relationship Id="rId2" Type="http://schemas.openxmlformats.org/officeDocument/2006/relationships/hyperlink" Target="http://www.officetimeline.com/?source=task-management-templates" TargetMode="External"/><Relationship Id="rId1" Type="http://schemas.openxmlformats.org/officeDocument/2006/relationships/hyperlink" Target="http://www.officetimelin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fficetimeline.com/office-timeline/14-days-trial?source=task-management-templat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outlinePr summaryBelow="0"/>
    <pageSetUpPr fitToPage="1"/>
  </sheetPr>
  <dimension ref="B1:BY59"/>
  <sheetViews>
    <sheetView showGridLines="0" tabSelected="1" zoomScale="90" zoomScaleNormal="90" workbookViewId="0">
      <selection activeCell="D6" sqref="D6:E6"/>
    </sheetView>
  </sheetViews>
  <sheetFormatPr defaultColWidth="9.28515625" defaultRowHeight="13.5" outlineLevelRow="1" x14ac:dyDescent="0.25"/>
  <cols>
    <col min="1" max="1" width="3.7109375" style="1" customWidth="1"/>
    <col min="2" max="2" width="3" style="1" customWidth="1"/>
    <col min="3" max="3" width="25.7109375" style="2" customWidth="1"/>
    <col min="4" max="4" width="10.85546875" style="3" customWidth="1"/>
    <col min="5" max="5" width="10.7109375" style="3" customWidth="1"/>
    <col min="6" max="6" width="11.28515625" style="3" customWidth="1"/>
    <col min="7" max="7" width="7.85546875" style="3" bestFit="1" customWidth="1"/>
    <col min="8" max="8" width="5.28515625" style="3" bestFit="1" customWidth="1"/>
    <col min="9" max="9" width="9.7109375" style="3" customWidth="1"/>
    <col min="10" max="10" width="10.28515625" style="3" customWidth="1"/>
    <col min="11" max="11" width="5.28515625" style="3" customWidth="1"/>
    <col min="12" max="12" width="5" style="3" customWidth="1"/>
    <col min="13" max="13" width="2.28515625" style="3" customWidth="1"/>
    <col min="14" max="14" width="1.140625" style="3" customWidth="1"/>
    <col min="15" max="18" width="3.28515625" style="3" customWidth="1"/>
    <col min="19" max="19" width="3.140625" style="3" customWidth="1"/>
    <col min="20" max="49" width="3.28515625" style="3" customWidth="1"/>
    <col min="50" max="50" width="3.5703125" style="1" customWidth="1"/>
    <col min="51" max="51" width="6.85546875" style="1" customWidth="1"/>
    <col min="52" max="16384" width="9.28515625" style="1"/>
  </cols>
  <sheetData>
    <row r="1" spans="2:50" ht="18.399999999999999" customHeight="1" x14ac:dyDescent="0.25"/>
    <row r="2" spans="2:50" x14ac:dyDescent="0.25">
      <c r="B2" s="4"/>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4"/>
    </row>
    <row r="3" spans="2:50" ht="22.5" customHeight="1" x14ac:dyDescent="0.25">
      <c r="B3" s="4"/>
      <c r="C3" s="91" t="s">
        <v>28</v>
      </c>
      <c r="D3" s="91"/>
      <c r="E3" s="91"/>
      <c r="F3" s="91"/>
      <c r="G3" s="91"/>
      <c r="H3" s="91"/>
      <c r="I3" s="91"/>
      <c r="J3" s="91"/>
      <c r="K3" s="91"/>
      <c r="L3" s="45"/>
      <c r="M3" s="45"/>
      <c r="N3" s="7"/>
      <c r="O3"/>
      <c r="P3"/>
      <c r="Q3"/>
      <c r="R3"/>
      <c r="S3"/>
      <c r="T3"/>
      <c r="U3"/>
      <c r="V3"/>
      <c r="W3"/>
      <c r="X3"/>
      <c r="Y3" s="8"/>
      <c r="Z3" s="7"/>
      <c r="AA3" s="7"/>
      <c r="AB3" s="7"/>
      <c r="AC3" s="7"/>
      <c r="AD3" s="7"/>
      <c r="AE3" s="7"/>
      <c r="AF3" s="7"/>
      <c r="AG3" s="7"/>
      <c r="AH3" s="7"/>
      <c r="AI3" s="7"/>
      <c r="AJ3" s="7"/>
      <c r="AK3" s="92"/>
      <c r="AL3" s="92"/>
      <c r="AM3" s="92"/>
      <c r="AN3" s="92"/>
      <c r="AO3" s="92"/>
      <c r="AP3" s="92"/>
      <c r="AQ3" s="92"/>
      <c r="AR3" s="92"/>
      <c r="AS3" s="92"/>
      <c r="AT3" s="92"/>
      <c r="AU3" s="92"/>
      <c r="AV3" s="92"/>
      <c r="AW3" s="92"/>
      <c r="AX3" s="4"/>
    </row>
    <row r="4" spans="2:50" ht="22.15" customHeight="1" x14ac:dyDescent="0.25">
      <c r="B4" s="4"/>
      <c r="C4" s="91"/>
      <c r="D4" s="91"/>
      <c r="E4" s="91"/>
      <c r="F4" s="91"/>
      <c r="G4" s="91"/>
      <c r="H4" s="91"/>
      <c r="I4" s="91"/>
      <c r="J4" s="91"/>
      <c r="K4" s="91"/>
      <c r="L4" s="45"/>
      <c r="M4" s="45"/>
      <c r="N4" s="9"/>
      <c r="O4" s="30"/>
      <c r="P4" s="30"/>
      <c r="Q4" s="30"/>
      <c r="R4" s="30"/>
      <c r="S4" s="30"/>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4"/>
    </row>
    <row r="5" spans="2:50" ht="6.75" customHeight="1" x14ac:dyDescent="0.25">
      <c r="B5" s="4"/>
      <c r="C5" s="13"/>
      <c r="D5" s="14"/>
      <c r="E5" s="15"/>
      <c r="F5" s="16"/>
      <c r="G5" s="16"/>
      <c r="H5" s="16"/>
      <c r="I5" s="16"/>
      <c r="J5" s="16"/>
      <c r="K5" s="16"/>
      <c r="L5" s="16"/>
      <c r="M5" s="16"/>
      <c r="N5" s="20"/>
      <c r="O5" s="93">
        <f>CHOOSE(WEEKDAY(D6+(L6-1)*7),5,4,3,2,1,0,6)+D6+(L6-1)*7</f>
        <v>43553</v>
      </c>
      <c r="P5" s="93"/>
      <c r="Q5" s="93"/>
      <c r="R5" s="93"/>
      <c r="S5" s="93"/>
      <c r="T5" s="93">
        <f>O5+7</f>
        <v>43560</v>
      </c>
      <c r="U5" s="93"/>
      <c r="V5" s="93"/>
      <c r="W5" s="93"/>
      <c r="X5" s="93"/>
      <c r="Y5" s="93">
        <f>T5+7</f>
        <v>43567</v>
      </c>
      <c r="Z5" s="93"/>
      <c r="AA5" s="93"/>
      <c r="AB5" s="93"/>
      <c r="AC5" s="93"/>
      <c r="AD5" s="93">
        <f>Y5+7</f>
        <v>43574</v>
      </c>
      <c r="AE5" s="93"/>
      <c r="AF5" s="93"/>
      <c r="AG5" s="93"/>
      <c r="AH5" s="93"/>
      <c r="AI5" s="93">
        <f>AD5+7</f>
        <v>43581</v>
      </c>
      <c r="AJ5" s="93"/>
      <c r="AK5" s="93"/>
      <c r="AL5" s="93"/>
      <c r="AM5" s="93"/>
      <c r="AN5" s="93">
        <f>AI5+7</f>
        <v>43588</v>
      </c>
      <c r="AO5" s="93"/>
      <c r="AP5" s="93"/>
      <c r="AQ5" s="93"/>
      <c r="AR5" s="93"/>
      <c r="AS5" s="93">
        <f>AN5+7</f>
        <v>43595</v>
      </c>
      <c r="AT5" s="93"/>
      <c r="AU5" s="93"/>
      <c r="AV5" s="93"/>
      <c r="AW5" s="93"/>
      <c r="AX5" s="4"/>
    </row>
    <row r="6" spans="2:50" x14ac:dyDescent="0.25">
      <c r="B6" s="4"/>
      <c r="C6" s="55" t="s">
        <v>0</v>
      </c>
      <c r="D6" s="95">
        <v>43550</v>
      </c>
      <c r="E6" s="95"/>
      <c r="F6" s="106" t="s">
        <v>15</v>
      </c>
      <c r="G6" s="106"/>
      <c r="H6" s="106"/>
      <c r="I6" s="106"/>
      <c r="J6" s="106"/>
      <c r="K6" s="107"/>
      <c r="L6" s="47">
        <v>1</v>
      </c>
      <c r="M6" s="46"/>
      <c r="N6" s="27"/>
      <c r="O6" s="94"/>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4"/>
    </row>
    <row r="7" spans="2:50" ht="6.4" customHeight="1" x14ac:dyDescent="0.25">
      <c r="B7" s="4"/>
      <c r="C7" s="18"/>
      <c r="D7" s="19"/>
      <c r="E7" s="19"/>
      <c r="F7" s="17"/>
      <c r="G7" s="17"/>
      <c r="H7" s="17"/>
      <c r="I7" s="17"/>
      <c r="J7" s="17"/>
      <c r="K7" s="17"/>
      <c r="L7" s="17"/>
      <c r="M7" s="17"/>
      <c r="N7" s="27"/>
      <c r="O7" s="94"/>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4"/>
    </row>
    <row r="8" spans="2:50" ht="30" customHeight="1" x14ac:dyDescent="0.25">
      <c r="B8" s="4"/>
      <c r="C8" s="31" t="s">
        <v>2</v>
      </c>
      <c r="D8" s="32" t="s">
        <v>3</v>
      </c>
      <c r="E8" s="32" t="s">
        <v>4</v>
      </c>
      <c r="F8" s="32" t="s">
        <v>5</v>
      </c>
      <c r="G8" s="32" t="s">
        <v>6</v>
      </c>
      <c r="H8" s="32" t="s">
        <v>12</v>
      </c>
      <c r="I8" s="32" t="s">
        <v>14</v>
      </c>
      <c r="J8" s="32" t="s">
        <v>13</v>
      </c>
      <c r="K8" s="98" t="s">
        <v>1</v>
      </c>
      <c r="L8" s="99"/>
      <c r="M8" s="99"/>
      <c r="N8" s="21"/>
      <c r="O8" s="26">
        <f t="shared" ref="O8:R8" si="0">P8-1</f>
        <v>43549</v>
      </c>
      <c r="P8" s="25">
        <f t="shared" si="0"/>
        <v>43550</v>
      </c>
      <c r="Q8" s="25">
        <f t="shared" si="0"/>
        <v>43551</v>
      </c>
      <c r="R8" s="25">
        <f t="shared" si="0"/>
        <v>43552</v>
      </c>
      <c r="S8" s="25">
        <f>O5</f>
        <v>43553</v>
      </c>
      <c r="T8" s="25">
        <f>WORKDAY(S8,1)</f>
        <v>43556</v>
      </c>
      <c r="U8" s="25">
        <f t="shared" ref="U8:AW8" si="1">WORKDAY(T8,1)</f>
        <v>43557</v>
      </c>
      <c r="V8" s="25">
        <f t="shared" si="1"/>
        <v>43558</v>
      </c>
      <c r="W8" s="25">
        <f t="shared" si="1"/>
        <v>43559</v>
      </c>
      <c r="X8" s="25">
        <f t="shared" si="1"/>
        <v>43560</v>
      </c>
      <c r="Y8" s="25">
        <f t="shared" si="1"/>
        <v>43563</v>
      </c>
      <c r="Z8" s="25">
        <f t="shared" si="1"/>
        <v>43564</v>
      </c>
      <c r="AA8" s="25">
        <f t="shared" si="1"/>
        <v>43565</v>
      </c>
      <c r="AB8" s="25">
        <f t="shared" si="1"/>
        <v>43566</v>
      </c>
      <c r="AC8" s="25">
        <f t="shared" si="1"/>
        <v>43567</v>
      </c>
      <c r="AD8" s="25">
        <f t="shared" si="1"/>
        <v>43570</v>
      </c>
      <c r="AE8" s="25">
        <f t="shared" si="1"/>
        <v>43571</v>
      </c>
      <c r="AF8" s="25">
        <f t="shared" si="1"/>
        <v>43572</v>
      </c>
      <c r="AG8" s="25">
        <f t="shared" si="1"/>
        <v>43573</v>
      </c>
      <c r="AH8" s="25">
        <f t="shared" si="1"/>
        <v>43574</v>
      </c>
      <c r="AI8" s="25">
        <f t="shared" si="1"/>
        <v>43577</v>
      </c>
      <c r="AJ8" s="25">
        <f t="shared" si="1"/>
        <v>43578</v>
      </c>
      <c r="AK8" s="25">
        <f t="shared" si="1"/>
        <v>43579</v>
      </c>
      <c r="AL8" s="25">
        <f t="shared" si="1"/>
        <v>43580</v>
      </c>
      <c r="AM8" s="25">
        <f t="shared" si="1"/>
        <v>43581</v>
      </c>
      <c r="AN8" s="25">
        <f t="shared" si="1"/>
        <v>43584</v>
      </c>
      <c r="AO8" s="25">
        <f t="shared" si="1"/>
        <v>43585</v>
      </c>
      <c r="AP8" s="25">
        <f t="shared" si="1"/>
        <v>43586</v>
      </c>
      <c r="AQ8" s="25">
        <f t="shared" si="1"/>
        <v>43587</v>
      </c>
      <c r="AR8" s="25">
        <f t="shared" si="1"/>
        <v>43588</v>
      </c>
      <c r="AS8" s="25">
        <f t="shared" si="1"/>
        <v>43591</v>
      </c>
      <c r="AT8" s="25">
        <f t="shared" si="1"/>
        <v>43592</v>
      </c>
      <c r="AU8" s="25">
        <f t="shared" si="1"/>
        <v>43593</v>
      </c>
      <c r="AV8" s="25">
        <f t="shared" si="1"/>
        <v>43594</v>
      </c>
      <c r="AW8" s="25">
        <f t="shared" si="1"/>
        <v>43595</v>
      </c>
      <c r="AX8" s="4"/>
    </row>
    <row r="9" spans="2:50" ht="16.899999999999999" customHeight="1" x14ac:dyDescent="0.25">
      <c r="B9" s="4"/>
      <c r="C9" s="102"/>
      <c r="D9" s="102"/>
      <c r="E9" s="33"/>
      <c r="F9" s="103"/>
      <c r="G9" s="104"/>
      <c r="H9" s="105"/>
      <c r="I9" s="39"/>
      <c r="J9" s="39"/>
      <c r="K9" s="87"/>
      <c r="L9" s="87"/>
      <c r="M9" s="87"/>
      <c r="N9" s="21"/>
      <c r="O9" s="23" t="str">
        <f>CHOOSE(WEEKDAY(O8,1),"S","M","T","W","T","F","S")</f>
        <v>M</v>
      </c>
      <c r="P9" s="24" t="str">
        <f t="shared" ref="P9:AH9" si="2">CHOOSE(WEEKDAY(P8,1),"S","M","T","W","T","F","S")</f>
        <v>T</v>
      </c>
      <c r="Q9" s="24" t="str">
        <f t="shared" si="2"/>
        <v>W</v>
      </c>
      <c r="R9" s="24" t="str">
        <f t="shared" si="2"/>
        <v>T</v>
      </c>
      <c r="S9" s="24" t="str">
        <f t="shared" si="2"/>
        <v>F</v>
      </c>
      <c r="T9" s="24" t="str">
        <f t="shared" si="2"/>
        <v>M</v>
      </c>
      <c r="U9" s="24" t="str">
        <f t="shared" si="2"/>
        <v>T</v>
      </c>
      <c r="V9" s="24" t="str">
        <f t="shared" si="2"/>
        <v>W</v>
      </c>
      <c r="W9" s="24" t="str">
        <f t="shared" si="2"/>
        <v>T</v>
      </c>
      <c r="X9" s="24" t="str">
        <f t="shared" si="2"/>
        <v>F</v>
      </c>
      <c r="Y9" s="24" t="str">
        <f t="shared" si="2"/>
        <v>M</v>
      </c>
      <c r="Z9" s="24" t="str">
        <f t="shared" si="2"/>
        <v>T</v>
      </c>
      <c r="AA9" s="24" t="str">
        <f t="shared" si="2"/>
        <v>W</v>
      </c>
      <c r="AB9" s="24" t="str">
        <f t="shared" si="2"/>
        <v>T</v>
      </c>
      <c r="AC9" s="24" t="str">
        <f t="shared" si="2"/>
        <v>F</v>
      </c>
      <c r="AD9" s="24" t="str">
        <f t="shared" si="2"/>
        <v>M</v>
      </c>
      <c r="AE9" s="24" t="str">
        <f t="shared" si="2"/>
        <v>T</v>
      </c>
      <c r="AF9" s="24" t="str">
        <f t="shared" si="2"/>
        <v>W</v>
      </c>
      <c r="AG9" s="24" t="str">
        <f t="shared" si="2"/>
        <v>T</v>
      </c>
      <c r="AH9" s="24" t="str">
        <f t="shared" si="2"/>
        <v>F</v>
      </c>
      <c r="AI9" s="24" t="str">
        <f t="shared" ref="AI9" si="3">CHOOSE(WEEKDAY(AI8,1),"S","M","T","W","T","F","S")</f>
        <v>M</v>
      </c>
      <c r="AJ9" s="24" t="str">
        <f t="shared" ref="AJ9" si="4">CHOOSE(WEEKDAY(AJ8,1),"S","M","T","W","T","F","S")</f>
        <v>T</v>
      </c>
      <c r="AK9" s="24" t="str">
        <f t="shared" ref="AK9" si="5">CHOOSE(WEEKDAY(AK8,1),"S","M","T","W","T","F","S")</f>
        <v>W</v>
      </c>
      <c r="AL9" s="24" t="str">
        <f t="shared" ref="AL9" si="6">CHOOSE(WEEKDAY(AL8,1),"S","M","T","W","T","F","S")</f>
        <v>T</v>
      </c>
      <c r="AM9" s="24" t="str">
        <f t="shared" ref="AM9" si="7">CHOOSE(WEEKDAY(AM8,1),"S","M","T","W","T","F","S")</f>
        <v>F</v>
      </c>
      <c r="AN9" s="24" t="str">
        <f t="shared" ref="AN9" si="8">CHOOSE(WEEKDAY(AN8,1),"S","M","T","W","T","F","S")</f>
        <v>M</v>
      </c>
      <c r="AO9" s="24" t="str">
        <f t="shared" ref="AO9" si="9">CHOOSE(WEEKDAY(AO8,1),"S","M","T","W","T","F","S")</f>
        <v>T</v>
      </c>
      <c r="AP9" s="24" t="str">
        <f t="shared" ref="AP9" si="10">CHOOSE(WEEKDAY(AP8,1),"S","M","T","W","T","F","S")</f>
        <v>W</v>
      </c>
      <c r="AQ9" s="24" t="str">
        <f t="shared" ref="AQ9" si="11">CHOOSE(WEEKDAY(AQ8,1),"S","M","T","W","T","F","S")</f>
        <v>T</v>
      </c>
      <c r="AR9" s="24" t="str">
        <f t="shared" ref="AR9" si="12">CHOOSE(WEEKDAY(AR8,1),"S","M","T","W","T","F","S")</f>
        <v>F</v>
      </c>
      <c r="AS9" s="24" t="str">
        <f t="shared" ref="AS9" si="13">CHOOSE(WEEKDAY(AS8,1),"S","M","T","W","T","F","S")</f>
        <v>M</v>
      </c>
      <c r="AT9" s="24" t="str">
        <f t="shared" ref="AT9" si="14">CHOOSE(WEEKDAY(AT8,1),"S","M","T","W","T","F","S")</f>
        <v>T</v>
      </c>
      <c r="AU9" s="24" t="str">
        <f t="shared" ref="AU9" si="15">CHOOSE(WEEKDAY(AU8,1),"S","M","T","W","T","F","S")</f>
        <v>W</v>
      </c>
      <c r="AV9" s="24" t="str">
        <f t="shared" ref="AV9" si="16">CHOOSE(WEEKDAY(AV8,1),"S","M","T","W","T","F","S")</f>
        <v>T</v>
      </c>
      <c r="AW9" s="24" t="str">
        <f t="shared" ref="AW9" si="17">CHOOSE(WEEKDAY(AW8,1),"S","M","T","W","T","F","S")</f>
        <v>F</v>
      </c>
      <c r="AX9" s="4"/>
    </row>
    <row r="10" spans="2:50" ht="19.5" customHeight="1" x14ac:dyDescent="0.25">
      <c r="B10" s="4"/>
      <c r="C10" s="29" t="s">
        <v>7</v>
      </c>
      <c r="D10" s="42">
        <f>IF(SUM(D11,D15,D20,D24)&gt;0,SUM(D11,D15,D20,D24),"")</f>
        <v>246</v>
      </c>
      <c r="E10" s="42">
        <f>IF(SUM(E11,E15,E20,E24)&gt;0,SUM(E11,E15,E20,E24),"")</f>
        <v>236</v>
      </c>
      <c r="F10" s="77">
        <f>IF(SUM(F11,F15,F20,F24)&gt;0,SUM(F11,F15,F20,F24),"")</f>
        <v>8</v>
      </c>
      <c r="G10" s="37"/>
      <c r="H10" s="38"/>
      <c r="I10" s="38"/>
      <c r="J10" s="34"/>
      <c r="K10" s="34"/>
      <c r="L10" s="34"/>
      <c r="M10" s="34"/>
      <c r="N10" s="21"/>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4"/>
    </row>
    <row r="11" spans="2:50" ht="19.899999999999999" customHeight="1" x14ac:dyDescent="0.25">
      <c r="B11" s="4"/>
      <c r="C11" s="57" t="s">
        <v>16</v>
      </c>
      <c r="D11" s="58">
        <f>IF(SUM(D12:D14)&gt;0,SUM(D12:D14),"")</f>
        <v>27</v>
      </c>
      <c r="E11" s="58">
        <f>IF(SUM(E12:E14)&gt;0,SUM(E12:E14),"")</f>
        <v>16</v>
      </c>
      <c r="F11" s="58">
        <f>IF(SUM(F12:F14)&lt;&gt;0,SUM(F12:F14),"")</f>
        <v>11</v>
      </c>
      <c r="G11" s="59">
        <f>IFERROR(E11/D11,"")</f>
        <v>0.59259259259259256</v>
      </c>
      <c r="H11" s="60"/>
      <c r="I11" s="61"/>
      <c r="J11" s="62"/>
      <c r="K11" s="63"/>
      <c r="L11" s="64"/>
      <c r="M11" s="64"/>
      <c r="N11" s="22"/>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4"/>
    </row>
    <row r="12" spans="2:50" ht="18" outlineLevel="1" x14ac:dyDescent="0.25">
      <c r="B12" s="4"/>
      <c r="C12" s="36" t="s">
        <v>17</v>
      </c>
      <c r="D12" s="43">
        <v>5</v>
      </c>
      <c r="E12" s="43">
        <v>6</v>
      </c>
      <c r="F12" s="44">
        <f>IF(E12&gt;0,D12-E12,"")</f>
        <v>-1</v>
      </c>
      <c r="G12" s="56">
        <f>IFERROR(E12/D12,"")</f>
        <v>1.2</v>
      </c>
      <c r="H12" s="78">
        <f>ROUNDUP(D12/8,0)</f>
        <v>1</v>
      </c>
      <c r="I12" s="41">
        <f>D6</f>
        <v>43550</v>
      </c>
      <c r="J12" s="41">
        <f>IF(H12&gt;0,WORKDAY(I12,H12-1),"")</f>
        <v>43550</v>
      </c>
      <c r="K12" s="90">
        <v>0.7</v>
      </c>
      <c r="L12" s="89"/>
      <c r="M12" s="89"/>
      <c r="N12" s="22"/>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4"/>
    </row>
    <row r="13" spans="2:50" ht="18" outlineLevel="1" x14ac:dyDescent="0.25">
      <c r="B13" s="4"/>
      <c r="C13" s="36" t="s">
        <v>26</v>
      </c>
      <c r="D13" s="43">
        <v>10</v>
      </c>
      <c r="E13" s="43">
        <v>5</v>
      </c>
      <c r="F13" s="44">
        <f t="shared" ref="F13:F14" si="18">IF(E13&gt;0,D13-E13,"")</f>
        <v>5</v>
      </c>
      <c r="G13" s="56">
        <f t="shared" ref="G13:G14" si="19">IFERROR(E13/D13,"")</f>
        <v>0.5</v>
      </c>
      <c r="H13" s="78">
        <f>ROUNDUP(D13/8,0)</f>
        <v>2</v>
      </c>
      <c r="I13" s="40">
        <f>IF(H13&gt;0,IFERROR(WORKDAY(J12,1),""),"")</f>
        <v>43551</v>
      </c>
      <c r="J13" s="41">
        <f t="shared" ref="J13:J14" si="20">IF(H13&gt;0,WORKDAY(I13,H13-1),"")</f>
        <v>43552</v>
      </c>
      <c r="K13" s="90">
        <v>0.4</v>
      </c>
      <c r="L13" s="89"/>
      <c r="M13" s="89"/>
      <c r="N13" s="22"/>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4"/>
    </row>
    <row r="14" spans="2:50" ht="18" outlineLevel="1" x14ac:dyDescent="0.25">
      <c r="B14" s="4"/>
      <c r="C14" s="36" t="s">
        <v>18</v>
      </c>
      <c r="D14" s="43">
        <v>12</v>
      </c>
      <c r="E14" s="43">
        <v>5</v>
      </c>
      <c r="F14" s="44">
        <f t="shared" si="18"/>
        <v>7</v>
      </c>
      <c r="G14" s="56">
        <f t="shared" si="19"/>
        <v>0.41666666666666669</v>
      </c>
      <c r="H14" s="78">
        <f>ROUNDUP(D14/8,0)</f>
        <v>2</v>
      </c>
      <c r="I14" s="40">
        <f>IF(H14&gt;0,IFERROR(WORKDAY(J13,1),""),"")</f>
        <v>43553</v>
      </c>
      <c r="J14" s="41">
        <f t="shared" si="20"/>
        <v>43556</v>
      </c>
      <c r="K14" s="100">
        <v>0.05</v>
      </c>
      <c r="L14" s="100"/>
      <c r="M14" s="100"/>
      <c r="N14" s="22"/>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4"/>
    </row>
    <row r="15" spans="2:50" ht="19.899999999999999" customHeight="1" x14ac:dyDescent="0.25">
      <c r="B15" s="4"/>
      <c r="C15" s="57" t="s">
        <v>8</v>
      </c>
      <c r="D15" s="58">
        <f>IF(SUM(D16:D19)&gt;0,SUM(D16:D19),"")</f>
        <v>91</v>
      </c>
      <c r="E15" s="58">
        <f>IF(SUM(E16:E19)&gt;0,SUM(E16:E19),"")</f>
        <v>81</v>
      </c>
      <c r="F15" s="58">
        <f>IF(SUM(F16:F19)&lt;&gt;0,SUM(F16:F19),"")</f>
        <v>10</v>
      </c>
      <c r="G15" s="59">
        <f>IFERROR(E15/D15,"")</f>
        <v>0.89010989010989006</v>
      </c>
      <c r="H15" s="79"/>
      <c r="I15" s="61"/>
      <c r="J15" s="62"/>
      <c r="K15" s="65"/>
      <c r="L15" s="64"/>
      <c r="M15" s="64"/>
      <c r="N15" s="22"/>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4"/>
    </row>
    <row r="16" spans="2:50" ht="18" outlineLevel="1" x14ac:dyDescent="0.25">
      <c r="B16" s="4"/>
      <c r="C16" s="36" t="s">
        <v>27</v>
      </c>
      <c r="D16" s="43">
        <v>20</v>
      </c>
      <c r="E16" s="43">
        <v>30</v>
      </c>
      <c r="F16" s="44">
        <f>IF(E16&gt;0,D16-E16,"")</f>
        <v>-10</v>
      </c>
      <c r="G16" s="56">
        <f>IFERROR(E16/D16,"")</f>
        <v>1.5</v>
      </c>
      <c r="H16" s="78">
        <f>ROUNDUP(D16/8,0)</f>
        <v>3</v>
      </c>
      <c r="I16" s="40">
        <f>IF(H16&gt;0,IFERROR(WORKDAY(J14,1),""),"")</f>
        <v>43557</v>
      </c>
      <c r="J16" s="41">
        <f>IF(H16&gt;0,WORKDAY(I16,H16-1),"")</f>
        <v>43559</v>
      </c>
      <c r="K16" s="101">
        <v>0.7</v>
      </c>
      <c r="L16" s="101"/>
      <c r="M16" s="101"/>
      <c r="N16" s="22"/>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4"/>
    </row>
    <row r="17" spans="2:77" ht="18" outlineLevel="1" x14ac:dyDescent="0.25">
      <c r="B17" s="4"/>
      <c r="C17" s="36" t="s">
        <v>19</v>
      </c>
      <c r="D17" s="43">
        <v>15</v>
      </c>
      <c r="E17" s="43">
        <v>10</v>
      </c>
      <c r="F17" s="44">
        <f t="shared" ref="F17:F23" si="21">IF(E17&gt;0,D17-E17,"")</f>
        <v>5</v>
      </c>
      <c r="G17" s="56">
        <f t="shared" ref="G17:G19" si="22">IFERROR(E17/D17,"")</f>
        <v>0.66666666666666663</v>
      </c>
      <c r="H17" s="80">
        <f>ROUNDUP(D17/8,0)</f>
        <v>2</v>
      </c>
      <c r="I17" s="40">
        <f>IF(H17&gt;0,IFERROR(WORKDAY(J16,1),""),"")</f>
        <v>43560</v>
      </c>
      <c r="J17" s="41">
        <f t="shared" ref="J17:J19" si="23">IF(H17&gt;0,WORKDAY(I17,H17-1),"")</f>
        <v>43563</v>
      </c>
      <c r="K17" s="89">
        <v>0.5</v>
      </c>
      <c r="L17" s="89"/>
      <c r="M17" s="89"/>
      <c r="N17" s="22"/>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4"/>
    </row>
    <row r="18" spans="2:77" ht="18" outlineLevel="1" x14ac:dyDescent="0.25">
      <c r="B18" s="4"/>
      <c r="C18" s="36" t="s">
        <v>20</v>
      </c>
      <c r="D18" s="43">
        <v>40</v>
      </c>
      <c r="E18" s="43">
        <v>36</v>
      </c>
      <c r="F18" s="44">
        <f t="shared" si="21"/>
        <v>4</v>
      </c>
      <c r="G18" s="56">
        <f t="shared" si="22"/>
        <v>0.9</v>
      </c>
      <c r="H18" s="80">
        <f>ROUNDUP(D18/8,0)</f>
        <v>5</v>
      </c>
      <c r="I18" s="40">
        <f t="shared" ref="I18:I19" si="24">IF(H18&gt;0,IFERROR(WORKDAY(J17,1),""),"")</f>
        <v>43564</v>
      </c>
      <c r="J18" s="41">
        <f t="shared" si="23"/>
        <v>43570</v>
      </c>
      <c r="K18" s="89">
        <v>0.3</v>
      </c>
      <c r="L18" s="89"/>
      <c r="M18" s="89"/>
      <c r="N18" s="22"/>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4"/>
    </row>
    <row r="19" spans="2:77" ht="18" outlineLevel="1" x14ac:dyDescent="0.25">
      <c r="B19" s="4"/>
      <c r="C19" s="36" t="s">
        <v>21</v>
      </c>
      <c r="D19" s="43">
        <v>16</v>
      </c>
      <c r="E19" s="43">
        <v>5</v>
      </c>
      <c r="F19" s="44">
        <f t="shared" si="21"/>
        <v>11</v>
      </c>
      <c r="G19" s="56">
        <f t="shared" si="22"/>
        <v>0.3125</v>
      </c>
      <c r="H19" s="78">
        <f>ROUNDUP(D19/8,0)</f>
        <v>2</v>
      </c>
      <c r="I19" s="40">
        <f t="shared" si="24"/>
        <v>43571</v>
      </c>
      <c r="J19" s="41">
        <f t="shared" si="23"/>
        <v>43572</v>
      </c>
      <c r="K19" s="88">
        <v>0.2</v>
      </c>
      <c r="L19" s="88"/>
      <c r="M19" s="88"/>
      <c r="N19" s="22"/>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4"/>
    </row>
    <row r="20" spans="2:77" ht="19.899999999999999" customHeight="1" x14ac:dyDescent="0.25">
      <c r="B20" s="4"/>
      <c r="C20" s="57" t="s">
        <v>22</v>
      </c>
      <c r="D20" s="58">
        <f>IF(SUM(D21:D23)&gt;0,SUM(D21:D23),"")</f>
        <v>100</v>
      </c>
      <c r="E20" s="58">
        <f>IF(SUM(E21:E23)&gt;0,SUM(E21:E23),"")</f>
        <v>100</v>
      </c>
      <c r="F20" s="58" t="str">
        <f>IF(SUM(F21:F23)&lt;&gt;0,SUM(F21:F23),"")</f>
        <v/>
      </c>
      <c r="G20" s="59">
        <f>IFERROR(E20/D20,"")</f>
        <v>1</v>
      </c>
      <c r="H20" s="79"/>
      <c r="I20" s="62"/>
      <c r="J20" s="62"/>
      <c r="K20" s="65"/>
      <c r="L20" s="64"/>
      <c r="M20" s="64"/>
      <c r="N20" s="22"/>
      <c r="O20" s="48"/>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4"/>
    </row>
    <row r="21" spans="2:77" ht="18" outlineLevel="1" x14ac:dyDescent="0.25">
      <c r="B21" s="4"/>
      <c r="C21" s="36" t="s">
        <v>9</v>
      </c>
      <c r="D21" s="43">
        <v>40</v>
      </c>
      <c r="E21" s="43">
        <v>40</v>
      </c>
      <c r="F21" s="44">
        <f t="shared" si="21"/>
        <v>0</v>
      </c>
      <c r="G21" s="56">
        <f>IFERROR(E21/D21,"")</f>
        <v>1</v>
      </c>
      <c r="H21" s="78">
        <f>ROUNDUP(D21/8,0)</f>
        <v>5</v>
      </c>
      <c r="I21" s="40">
        <f>IF(H21&gt;0,IFERROR(WORKDAY(J19,1),""),"")</f>
        <v>43573</v>
      </c>
      <c r="J21" s="41">
        <f>IF(H21&gt;0,WORKDAY(I21,H21-1),"")</f>
        <v>43579</v>
      </c>
      <c r="K21" s="90">
        <v>0.1</v>
      </c>
      <c r="L21" s="89"/>
      <c r="M21" s="89"/>
      <c r="N21" s="22"/>
      <c r="O21" s="86"/>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4"/>
    </row>
    <row r="22" spans="2:77" ht="18" outlineLevel="1" x14ac:dyDescent="0.25">
      <c r="B22" s="4"/>
      <c r="C22" s="36" t="s">
        <v>10</v>
      </c>
      <c r="D22" s="43">
        <v>20</v>
      </c>
      <c r="E22" s="43">
        <v>20</v>
      </c>
      <c r="F22" s="44">
        <f t="shared" si="21"/>
        <v>0</v>
      </c>
      <c r="G22" s="56">
        <f t="shared" ref="G22:G23" si="25">IFERROR(E22/D22,"")</f>
        <v>1</v>
      </c>
      <c r="H22" s="78">
        <f>ROUNDUP(D22/8,0)</f>
        <v>3</v>
      </c>
      <c r="I22" s="40">
        <f>IF(H22&gt;0,IFERROR(WORKDAY(J21,1),""),"")</f>
        <v>43580</v>
      </c>
      <c r="J22" s="41">
        <f t="shared" ref="J22:J23" si="26">IF(H22&gt;0,WORKDAY(I22,H22-1),"")</f>
        <v>43584</v>
      </c>
      <c r="K22" s="89">
        <v>7.0000000000000007E-2</v>
      </c>
      <c r="L22" s="89"/>
      <c r="M22" s="89"/>
      <c r="N22" s="22"/>
      <c r="O22" s="49"/>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4"/>
    </row>
    <row r="23" spans="2:77" ht="18" outlineLevel="1" x14ac:dyDescent="0.25">
      <c r="B23" s="4"/>
      <c r="C23" s="36" t="s">
        <v>11</v>
      </c>
      <c r="D23" s="43">
        <v>40</v>
      </c>
      <c r="E23" s="43">
        <v>40</v>
      </c>
      <c r="F23" s="44">
        <f t="shared" si="21"/>
        <v>0</v>
      </c>
      <c r="G23" s="56">
        <f t="shared" si="25"/>
        <v>1</v>
      </c>
      <c r="H23" s="78">
        <f>ROUNDUP(D23/8,0)</f>
        <v>5</v>
      </c>
      <c r="I23" s="40">
        <f>IF(H23&gt;0,IFERROR(WORKDAY(J22,1),""),"")</f>
        <v>43585</v>
      </c>
      <c r="J23" s="41">
        <f t="shared" si="26"/>
        <v>43591</v>
      </c>
      <c r="K23" s="88">
        <v>0.05</v>
      </c>
      <c r="L23" s="88"/>
      <c r="M23" s="88"/>
      <c r="N23" s="22"/>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4"/>
    </row>
    <row r="24" spans="2:77" ht="19.899999999999999" customHeight="1" collapsed="1" x14ac:dyDescent="0.25">
      <c r="B24" s="4"/>
      <c r="C24" s="57" t="s">
        <v>23</v>
      </c>
      <c r="D24" s="58">
        <f>IF(SUM(D25:D27)&gt;0,SUM(D25:D27),"")</f>
        <v>28</v>
      </c>
      <c r="E24" s="58">
        <f t="shared" ref="E24" si="27">IF(SUM(E25:E27)&gt;0,SUM(E25:E27),"")</f>
        <v>39</v>
      </c>
      <c r="F24" s="58">
        <f>IF(SUM(F25:F27)&lt;&gt;0,SUM(F25:F27),"")</f>
        <v>-13</v>
      </c>
      <c r="G24" s="59">
        <f>IFERROR(E24/D24,"")</f>
        <v>1.3928571428571428</v>
      </c>
      <c r="H24" s="60"/>
      <c r="I24" s="62"/>
      <c r="J24" s="62"/>
      <c r="K24" s="65"/>
      <c r="L24" s="64"/>
      <c r="M24" s="64"/>
      <c r="N24" s="22"/>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4"/>
    </row>
    <row r="25" spans="2:77" ht="18" hidden="1" outlineLevel="1" x14ac:dyDescent="0.25">
      <c r="B25" s="4"/>
      <c r="C25" s="36" t="s">
        <v>9</v>
      </c>
      <c r="D25" s="43">
        <v>10</v>
      </c>
      <c r="E25" s="43">
        <v>8</v>
      </c>
      <c r="F25" s="44">
        <f t="shared" ref="F25:F26" si="28">IF(E25&gt;0,D25-E25,"")</f>
        <v>2</v>
      </c>
      <c r="G25" s="56">
        <f>IFERROR(E25/D25,"")</f>
        <v>0.8</v>
      </c>
      <c r="H25" s="80">
        <f>ROUNDUP(D25/8,0)</f>
        <v>2</v>
      </c>
      <c r="I25" s="50">
        <f>IF(H25&gt;0,IFERROR(WORKDAY(J23,1),""),"")</f>
        <v>43592</v>
      </c>
      <c r="J25" s="51">
        <f>IF(H25&gt;0,WORKDAY(I25,H25-1),"")</f>
        <v>43593</v>
      </c>
      <c r="K25" s="101">
        <v>0.1</v>
      </c>
      <c r="L25" s="101"/>
      <c r="M25" s="101"/>
      <c r="N25" s="22"/>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4"/>
    </row>
    <row r="26" spans="2:77" ht="18" hidden="1" outlineLevel="1" x14ac:dyDescent="0.25">
      <c r="B26" s="4"/>
      <c r="C26" s="36" t="s">
        <v>10</v>
      </c>
      <c r="D26" s="43">
        <v>4</v>
      </c>
      <c r="E26" s="43">
        <v>23</v>
      </c>
      <c r="F26" s="44">
        <f t="shared" si="28"/>
        <v>-19</v>
      </c>
      <c r="G26" s="56">
        <f t="shared" ref="G26:G27" si="29">IFERROR(E26/D26,"")</f>
        <v>5.75</v>
      </c>
      <c r="H26" s="81">
        <f>ROUNDUP(D26/8,0)</f>
        <v>1</v>
      </c>
      <c r="I26" s="52">
        <f>IF(H26&gt;0,IFERROR(WORKDAY(J25,1),""),"")</f>
        <v>43594</v>
      </c>
      <c r="J26" s="51">
        <f t="shared" ref="J26:J27" si="30">IF(H26&gt;0,WORKDAY(I26,H26-1),"")</f>
        <v>43594</v>
      </c>
      <c r="K26" s="89">
        <v>0.2</v>
      </c>
      <c r="L26" s="89"/>
      <c r="M26" s="89"/>
      <c r="N26" s="22"/>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4"/>
    </row>
    <row r="27" spans="2:77" ht="18" hidden="1" outlineLevel="1" x14ac:dyDescent="0.25">
      <c r="B27" s="4"/>
      <c r="C27" s="36" t="s">
        <v>11</v>
      </c>
      <c r="D27" s="43">
        <v>14</v>
      </c>
      <c r="E27" s="43">
        <v>8</v>
      </c>
      <c r="F27" s="44">
        <v>4</v>
      </c>
      <c r="G27" s="56">
        <f t="shared" si="29"/>
        <v>0.5714285714285714</v>
      </c>
      <c r="H27" s="81">
        <f>ROUNDUP(D27/8,0)</f>
        <v>2</v>
      </c>
      <c r="I27" s="52">
        <f>IF(H27&gt;0,IFERROR(WORKDAY(J26,1),""),"")</f>
        <v>43595</v>
      </c>
      <c r="J27" s="51">
        <f t="shared" si="30"/>
        <v>43598</v>
      </c>
      <c r="K27" s="89">
        <v>0.3</v>
      </c>
      <c r="L27" s="89"/>
      <c r="M27" s="89"/>
      <c r="N27" s="22"/>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4"/>
    </row>
    <row r="28" spans="2:77" ht="19.5" customHeight="1" x14ac:dyDescent="0.25">
      <c r="B28" s="4"/>
      <c r="C28" s="11"/>
      <c r="D28" s="12"/>
      <c r="E28" s="35"/>
      <c r="F28" s="35"/>
      <c r="G28" s="82"/>
      <c r="H28" s="83"/>
      <c r="I28" s="83"/>
      <c r="J28" s="85" t="str">
        <f t="shared" ref="J28" si="31">IF(H28&gt;0,WORKDAY(I28,H28),"")</f>
        <v/>
      </c>
      <c r="K28" s="84"/>
      <c r="L28" s="53"/>
      <c r="M28" s="12"/>
      <c r="N28" s="54"/>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4"/>
    </row>
    <row r="29" spans="2:77" ht="13.9" customHeight="1" thickBot="1" x14ac:dyDescent="0.3"/>
    <row r="30" spans="2:77" s="72" customFormat="1" ht="30" customHeight="1" thickBot="1" x14ac:dyDescent="0.35">
      <c r="C30" s="108" t="s">
        <v>29</v>
      </c>
      <c r="D30" s="109"/>
      <c r="E30" s="109"/>
      <c r="F30" s="109"/>
      <c r="G30" s="109"/>
      <c r="H30" s="109"/>
      <c r="I30" s="109"/>
      <c r="J30" s="109"/>
      <c r="K30" s="109"/>
      <c r="L30" s="110"/>
      <c r="M30" s="73"/>
      <c r="N30" s="73"/>
      <c r="P30" s="111" t="s">
        <v>24</v>
      </c>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3"/>
      <c r="AX30" s="74"/>
      <c r="AY30" s="74"/>
      <c r="AZ30" s="74"/>
      <c r="BA30" s="74"/>
      <c r="BB30" s="74"/>
      <c r="BC30" s="74"/>
      <c r="BD30" s="74"/>
      <c r="BE30" s="74"/>
      <c r="BY30" s="75"/>
    </row>
    <row r="31" spans="2:77" s="66" customFormat="1" ht="45" customHeight="1" x14ac:dyDescent="0.2">
      <c r="D31" s="71"/>
      <c r="E31" s="71"/>
      <c r="F31" s="71"/>
      <c r="G31" s="71"/>
      <c r="H31" s="71"/>
      <c r="I31" s="71"/>
      <c r="J31" s="71"/>
      <c r="K31" s="71"/>
      <c r="L31" s="71"/>
      <c r="M31" s="71"/>
      <c r="N31" s="71"/>
      <c r="O31" s="71"/>
      <c r="P31" s="96" t="s">
        <v>25</v>
      </c>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71"/>
      <c r="AY31" s="71"/>
      <c r="AZ31" s="71"/>
      <c r="BY31" s="68"/>
    </row>
    <row r="32" spans="2:77" s="66" customFormat="1" ht="17.25" x14ac:dyDescent="0.3">
      <c r="B32" s="69"/>
      <c r="C32" s="70"/>
      <c r="D32" s="70"/>
      <c r="E32" s="67"/>
      <c r="F32" s="67"/>
      <c r="G32" s="67"/>
      <c r="H32" s="67"/>
      <c r="I32" s="67"/>
      <c r="J32" s="67"/>
      <c r="K32" s="67"/>
      <c r="L32" s="67"/>
      <c r="M32" s="67"/>
      <c r="N32" s="67"/>
      <c r="O32" s="6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BY32" s="68"/>
    </row>
    <row r="33" spans="2:77" s="66" customFormat="1" ht="17.25" x14ac:dyDescent="0.3">
      <c r="B33" s="69"/>
      <c r="C33" s="70"/>
      <c r="D33" s="70"/>
      <c r="E33" s="67"/>
      <c r="F33" s="67"/>
      <c r="G33" s="67"/>
      <c r="H33" s="67"/>
      <c r="I33" s="67"/>
      <c r="J33" s="67"/>
      <c r="K33" s="67"/>
      <c r="L33" s="67"/>
      <c r="M33" s="67"/>
      <c r="N33" s="67"/>
      <c r="O33" s="6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BY33" s="68"/>
    </row>
    <row r="34" spans="2:77" s="66" customFormat="1" ht="17.25" x14ac:dyDescent="0.3">
      <c r="B34" s="69"/>
      <c r="C34" s="70"/>
      <c r="D34" s="70"/>
      <c r="E34" s="67"/>
      <c r="F34" s="67"/>
      <c r="G34" s="67"/>
      <c r="H34" s="67"/>
      <c r="I34" s="67"/>
      <c r="J34" s="67"/>
      <c r="K34" s="67"/>
      <c r="L34" s="67"/>
      <c r="M34" s="67"/>
      <c r="N34" s="67"/>
      <c r="O34" s="6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BY34" s="68"/>
    </row>
    <row r="35" spans="2:77" s="66" customFormat="1" ht="17.25" x14ac:dyDescent="0.3">
      <c r="B35" s="69"/>
      <c r="C35" s="70"/>
      <c r="D35" s="70"/>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BY35" s="68"/>
    </row>
    <row r="36" spans="2:77" s="66" customFormat="1" ht="17.25" x14ac:dyDescent="0.3">
      <c r="B36" s="69"/>
      <c r="C36" s="70"/>
      <c r="D36" s="70"/>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BY36" s="68"/>
    </row>
    <row r="37" spans="2:77" s="66" customFormat="1" ht="17.25" x14ac:dyDescent="0.3">
      <c r="B37" s="69"/>
      <c r="C37" s="70"/>
      <c r="D37" s="70"/>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BY37" s="68"/>
    </row>
    <row r="38" spans="2:77" s="66" customFormat="1" ht="17.25" x14ac:dyDescent="0.3">
      <c r="B38" s="69"/>
      <c r="C38" s="70"/>
      <c r="D38" s="70"/>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BY38" s="68"/>
    </row>
    <row r="39" spans="2:77" s="66" customFormat="1" ht="17.25" x14ac:dyDescent="0.3">
      <c r="B39" s="69"/>
      <c r="C39" s="70"/>
      <c r="D39" s="70"/>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BY39" s="68"/>
    </row>
    <row r="40" spans="2:77" s="66" customFormat="1" ht="17.25" x14ac:dyDescent="0.3">
      <c r="B40" s="69"/>
      <c r="C40" s="70"/>
      <c r="D40" s="70"/>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BY40" s="68"/>
    </row>
    <row r="41" spans="2:77" s="66" customFormat="1" ht="17.25" x14ac:dyDescent="0.3">
      <c r="B41" s="69"/>
      <c r="C41" s="70"/>
      <c r="D41" s="70"/>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BY41" s="68"/>
    </row>
    <row r="42" spans="2:77" s="66" customFormat="1" ht="17.25" x14ac:dyDescent="0.3">
      <c r="B42" s="69"/>
      <c r="C42" s="70"/>
      <c r="D42" s="70"/>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BY42" s="68"/>
    </row>
    <row r="43" spans="2:77" s="66" customFormat="1" ht="17.25" x14ac:dyDescent="0.3">
      <c r="B43" s="69"/>
      <c r="C43" s="70"/>
      <c r="D43" s="70"/>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BY43" s="68"/>
    </row>
    <row r="44" spans="2:77" s="66" customFormat="1" ht="17.25" x14ac:dyDescent="0.3">
      <c r="B44" s="69"/>
      <c r="C44" s="70"/>
      <c r="D44" s="70"/>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BY44" s="68"/>
    </row>
    <row r="45" spans="2:77" s="66" customFormat="1" ht="17.25" x14ac:dyDescent="0.3">
      <c r="B45" s="69"/>
      <c r="C45" s="70"/>
      <c r="D45" s="70"/>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BY45" s="68"/>
    </row>
    <row r="46" spans="2:77" s="66" customFormat="1" ht="17.25" x14ac:dyDescent="0.3">
      <c r="B46" s="69"/>
      <c r="C46" s="70"/>
      <c r="D46" s="70"/>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BY46" s="68"/>
    </row>
    <row r="47" spans="2:77" s="66" customFormat="1" ht="17.25" x14ac:dyDescent="0.3">
      <c r="B47" s="69"/>
      <c r="C47" s="70"/>
      <c r="D47" s="70"/>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BY47" s="68"/>
    </row>
    <row r="48" spans="2:77" s="66" customFormat="1" ht="17.25" x14ac:dyDescent="0.3">
      <c r="B48" s="69"/>
      <c r="C48" s="70"/>
      <c r="D48" s="70"/>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BY48" s="68"/>
    </row>
    <row r="49" spans="2:77" s="66" customFormat="1" ht="17.25" x14ac:dyDescent="0.3">
      <c r="B49" s="69"/>
      <c r="C49" s="70"/>
      <c r="D49" s="70"/>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BY49" s="68"/>
    </row>
    <row r="50" spans="2:77" s="66" customFormat="1" ht="17.25" x14ac:dyDescent="0.3">
      <c r="B50" s="69"/>
      <c r="C50" s="70"/>
      <c r="D50" s="70"/>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BY50" s="68"/>
    </row>
    <row r="51" spans="2:77" s="66" customFormat="1" ht="50.45" customHeight="1" x14ac:dyDescent="0.3">
      <c r="B51" s="69"/>
      <c r="C51" s="70"/>
      <c r="D51" s="70"/>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BY51" s="68"/>
    </row>
    <row r="52" spans="2:77" s="66" customFormat="1" ht="17.25" x14ac:dyDescent="0.3">
      <c r="B52" s="69"/>
      <c r="C52" s="70"/>
      <c r="D52" s="70"/>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BY52" s="68"/>
    </row>
    <row r="53" spans="2:77" s="66" customFormat="1" ht="17.25" x14ac:dyDescent="0.3">
      <c r="B53" s="69"/>
      <c r="C53" s="70"/>
      <c r="D53" s="70"/>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BY53" s="68"/>
    </row>
    <row r="54" spans="2:77" s="66" customFormat="1" ht="17.25" x14ac:dyDescent="0.3">
      <c r="B54" s="69"/>
      <c r="C54" s="70"/>
      <c r="D54" s="70"/>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BY54" s="68"/>
    </row>
    <row r="55" spans="2:77" s="66" customFormat="1" ht="17.25" x14ac:dyDescent="0.3">
      <c r="B55" s="69"/>
      <c r="C55" s="70"/>
      <c r="D55" s="70"/>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BY55" s="68"/>
    </row>
    <row r="56" spans="2:77" s="66" customFormat="1" ht="17.25" x14ac:dyDescent="0.3">
      <c r="B56" s="69"/>
      <c r="C56" s="70"/>
      <c r="D56" s="70"/>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BY56" s="68"/>
    </row>
    <row r="57" spans="2:77" s="66" customFormat="1" ht="17.25" x14ac:dyDescent="0.3">
      <c r="B57" s="69"/>
      <c r="C57" s="70"/>
      <c r="D57" s="70"/>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BY57" s="68"/>
    </row>
    <row r="58" spans="2:77" s="66" customFormat="1" ht="17.25" x14ac:dyDescent="0.3">
      <c r="B58" s="69"/>
      <c r="C58" s="70"/>
      <c r="D58" s="70"/>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BY58" s="68"/>
    </row>
    <row r="59" spans="2:77" s="66" customFormat="1" ht="17.25" x14ac:dyDescent="0.3">
      <c r="B59" s="69"/>
      <c r="C59" s="70"/>
      <c r="D59" s="70"/>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BY59" s="68"/>
    </row>
  </sheetData>
  <sheetProtection formatCells="0" formatColumns="0" formatRows="0" insertRows="0" deleteRows="0"/>
  <mergeCells count="31">
    <mergeCell ref="P31:AW34"/>
    <mergeCell ref="AN5:AR7"/>
    <mergeCell ref="AS5:AW7"/>
    <mergeCell ref="P30:AW30"/>
    <mergeCell ref="C30:L30"/>
    <mergeCell ref="K8:M8"/>
    <mergeCell ref="K12:M12"/>
    <mergeCell ref="K13:M13"/>
    <mergeCell ref="K14:M14"/>
    <mergeCell ref="K16:M16"/>
    <mergeCell ref="C9:D9"/>
    <mergeCell ref="F9:H9"/>
    <mergeCell ref="K25:M25"/>
    <mergeCell ref="K26:M26"/>
    <mergeCell ref="K27:M27"/>
    <mergeCell ref="F6:K6"/>
    <mergeCell ref="C3:K4"/>
    <mergeCell ref="AK3:AW3"/>
    <mergeCell ref="O5:S7"/>
    <mergeCell ref="T5:X7"/>
    <mergeCell ref="Y5:AC7"/>
    <mergeCell ref="AD5:AH7"/>
    <mergeCell ref="AI5:AM7"/>
    <mergeCell ref="D6:E6"/>
    <mergeCell ref="K9:M9"/>
    <mergeCell ref="K23:M23"/>
    <mergeCell ref="K19:M19"/>
    <mergeCell ref="K17:M17"/>
    <mergeCell ref="K18:M18"/>
    <mergeCell ref="K21:M21"/>
    <mergeCell ref="K22:M22"/>
  </mergeCells>
  <phoneticPr fontId="2" type="noConversion"/>
  <conditionalFormatting sqref="O8:AW8">
    <cfRule type="expression" dxfId="7" priority="145">
      <formula>$O$8=TODAY()</formula>
    </cfRule>
  </conditionalFormatting>
  <conditionalFormatting sqref="O11:AW28">
    <cfRule type="expression" dxfId="6" priority="80">
      <formula>AND(NOT(ISBLANK($I11)),$I11&lt;=O$8,$J11&gt;=O$8)</formula>
    </cfRule>
  </conditionalFormatting>
  <conditionalFormatting sqref="K12:M27">
    <cfRule type="dataBar" priority="21">
      <dataBar>
        <cfvo type="num" val="0"/>
        <cfvo type="num" val="1"/>
        <color theme="9" tint="-0.249977111117893"/>
      </dataBar>
      <extLst>
        <ext xmlns:x14="http://schemas.microsoft.com/office/spreadsheetml/2009/9/main" uri="{B025F937-C7B1-47D3-B67F-A62EFF666E3E}">
          <x14:id>{9D569D85-1CA3-4B12-AD21-51FD6A251753}</x14:id>
        </ext>
      </extLst>
    </cfRule>
  </conditionalFormatting>
  <conditionalFormatting sqref="F25:F28 F21:F23 F10:F19">
    <cfRule type="expression" dxfId="5" priority="8">
      <formula>$F10&lt;0</formula>
    </cfRule>
  </conditionalFormatting>
  <conditionalFormatting sqref="G21:G23 G25:G28 G10:G19">
    <cfRule type="expression" dxfId="4" priority="7">
      <formula>$G10&gt;1</formula>
    </cfRule>
  </conditionalFormatting>
  <conditionalFormatting sqref="F20">
    <cfRule type="expression" dxfId="3" priority="5">
      <formula>$F20&lt;0</formula>
    </cfRule>
  </conditionalFormatting>
  <conditionalFormatting sqref="G20">
    <cfRule type="expression" dxfId="2" priority="4">
      <formula>$G20&gt;1</formula>
    </cfRule>
  </conditionalFormatting>
  <conditionalFormatting sqref="F24">
    <cfRule type="expression" dxfId="1" priority="2">
      <formula>$F24&lt;0</formula>
    </cfRule>
  </conditionalFormatting>
  <conditionalFormatting sqref="G24">
    <cfRule type="expression" dxfId="0" priority="1">
      <formula>$G24&gt;1</formula>
    </cfRule>
  </conditionalFormatting>
  <dataValidations disablePrompts="1" count="1">
    <dataValidation type="list" allowBlank="1" showInputMessage="1" showErrorMessage="1" sqref="H11:J11" xr:uid="{00000000-0002-0000-0000-000000000000}">
      <formula1>"Red, Yellow,Green"</formula1>
    </dataValidation>
  </dataValidations>
  <hyperlinks>
    <hyperlink ref="P31" r:id="rId1" xr:uid="{00000000-0004-0000-0000-000000000000}"/>
    <hyperlink ref="P31:AW34" r:id="rId2" display="www.officetimeline.com" xr:uid="{00000000-0004-0000-0000-000002000000}"/>
    <hyperlink ref="P30:AW30" r:id="rId3" display="Instantly turn Excel data into PowerPoint slides with the Office Timeline add-in for PowerPoint." xr:uid="{00000000-0004-0000-0000-000003000000}"/>
    <hyperlink ref="C30:L30" r:id="rId4" display="Make beautiful Gantt charts in PowerPoint for important meetings." xr:uid="{00000000-0004-0000-0000-000001000000}"/>
  </hyperlinks>
  <pageMargins left="0.25" right="0.25" top="0.5" bottom="0.5" header="0.5" footer="0.25"/>
  <pageSetup scale="61" fitToHeight="0" orientation="landscape" r:id="rId5"/>
  <headerFooter alignWithMargins="0"/>
  <ignoredErrors>
    <ignoredError sqref="F15 F20 F24" formula="1"/>
  </ignoredErrors>
  <drawing r:id="rId6"/>
  <extLst>
    <ext xmlns:x14="http://schemas.microsoft.com/office/spreadsheetml/2009/9/main" uri="{78C0D931-6437-407d-A8EE-F0AAD7539E65}">
      <x14:conditionalFormattings>
        <x14:conditionalFormatting xmlns:xm="http://schemas.microsoft.com/office/excel/2006/main">
          <x14:cfRule type="dataBar" id="{9D569D85-1CA3-4B12-AD21-51FD6A251753}">
            <x14:dataBar minLength="0" maxLength="100" gradient="0" direction="leftToRight">
              <x14:cfvo type="num">
                <xm:f>0</xm:f>
              </x14:cfvo>
              <x14:cfvo type="num">
                <xm:f>1</xm:f>
              </x14:cfvo>
              <x14:negativeFillColor rgb="FFFF0000"/>
              <x14:axisColor rgb="FF000000"/>
            </x14:dataBar>
          </x14:cfRule>
          <xm:sqref>K12:M27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election activeCell="O26" sqref="O26"/>
    </sheetView>
  </sheetViews>
  <sheetFormatPr defaultColWidth="9.140625" defaultRowHeight="12.75" x14ac:dyDescent="0.2"/>
  <cols>
    <col min="1" max="16384" width="9.140625" style="76"/>
  </cols>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Task Management Spreadsheet</vt:lpstr>
      <vt:lpstr>Task Spreadsheet Instructions</vt:lpstr>
      <vt:lpstr>'Task Management Spreadsheet'!prevWBS</vt:lpstr>
      <vt:lpstr>'Task Management Spreadsheet'!Print_Area</vt:lpstr>
      <vt:lpstr>'Task Management Spreadsheet'!Print_Titles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2018-07-12T13:27:58Z</dcterms:created>
  <dcterms:modified xsi:type="dcterms:W3CDTF">2022-06-29T13:13:26Z</dcterms:modified>
</cp:coreProperties>
</file>